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5235" activeTab="1"/>
  </bookViews>
  <sheets>
    <sheet name="案内" sheetId="1" r:id="rId1"/>
    <sheet name="要項" sheetId="2" r:id="rId2"/>
    <sheet name="予選ﾘｰｸﾞ・順位ﾄｰﾅﾒﾝﾄ" sheetId="3" r:id="rId3"/>
    <sheet name="駐車許可証" sheetId="4" r:id="rId4"/>
  </sheets>
  <definedNames>
    <definedName name="_xlnm.Print_Area" localSheetId="0">'案内'!$B$2:$K$38</definedName>
    <definedName name="_xlnm.Print_Area" localSheetId="2">'予選ﾘｰｸﾞ・順位ﾄｰﾅﾒﾝﾄ'!$A$1:$BX$236</definedName>
    <definedName name="_xlnm.Print_Area" localSheetId="1">'要項'!$B$2:$L$77</definedName>
  </definedNames>
  <calcPr fullCalcOnLoad="1"/>
</workbook>
</file>

<file path=xl/sharedStrings.xml><?xml version="1.0" encoding="utf-8"?>
<sst xmlns="http://schemas.openxmlformats.org/spreadsheetml/2006/main" count="844" uniqueCount="356">
  <si>
    <t>チーム代表者　様</t>
  </si>
  <si>
    <t>　　　　　　　　　　　　　　　　　　　　　　　　　　　　　　　　　　　　　　　　　伊丹地区招待少年サッカー大会事務局</t>
  </si>
  <si>
    <t>　拝啓　貴チームにおかれましては益々ご活躍のこととお喜び申し上げます。</t>
  </si>
  <si>
    <t>　平素は伊丹サッカー協会に格別のご高配を賜り、厚くお礼申し上げます。</t>
  </si>
  <si>
    <t>　暑さに負けず元気一杯なプレー、そして２日間を楽しく過ごしていただければと思います。</t>
  </si>
  <si>
    <t>　大会要項、組合せ表を送付させていただきます。よろしくお願い致します。</t>
  </si>
  <si>
    <t>　　　　　　　　　　　　　　　　　　　　　　　　　　　　　　　　　　　　　　　　　　　　　　　　　　　　　　　　　　　　　　　敬具</t>
  </si>
  <si>
    <t>　開　催　日</t>
  </si>
  <si>
    <t>　会　　　 場</t>
  </si>
  <si>
    <t>　 　　　　【大会１日目　予選リーグ】</t>
  </si>
  <si>
    <t>　 　　　　【大会２日目　順位トーナメント】</t>
  </si>
  <si>
    <t>・伊丹スポーツセンター</t>
  </si>
  <si>
    <t>　　　チャンピオンズトーナメント　　　各組１位チーム</t>
  </si>
  <si>
    <t>　　　チャレンジトーナメント　　　　　　各組２位チーム</t>
  </si>
  <si>
    <t>・猪名川第４運動広場</t>
  </si>
  <si>
    <t>　　　３位トーナメント　　　各組３位チーム</t>
  </si>
  <si>
    <t>　　　４位トーナメント　　　各組４位チーム</t>
  </si>
  <si>
    <t>　駐車について</t>
  </si>
  <si>
    <t>・駐車台数は、各会場とも３台でお願いします。（伊丹市内チームは１台）</t>
  </si>
  <si>
    <t>・伊丹スポーツセンター駐車場は有料です。</t>
  </si>
  <si>
    <t>・各会場とも駐車スペースに限りがありますので、乗り合わせてお越しいただきます
　よう、各チームの皆様のご協力をお願いします。</t>
  </si>
  <si>
    <t>・マイクロバス等大型車でご来場予定のチームは、事前に事務局までご連絡をお
　願いします。</t>
  </si>
  <si>
    <t>　　　　　　　　　　　　　　　　　　　　　　　　　　　　連絡先　〒664-0853</t>
  </si>
  <si>
    <t>１．主　　催</t>
  </si>
  <si>
    <t>伊丹サッカー協会</t>
  </si>
  <si>
    <t>２．主　　管</t>
  </si>
  <si>
    <t>伊丹サッカー協会第４種委員会</t>
  </si>
  <si>
    <t>３．後　　援</t>
  </si>
  <si>
    <t>伊丹市教育委員会</t>
  </si>
  <si>
    <t>４．日　　程</t>
  </si>
  <si>
    <t>５．会　　場</t>
  </si>
  <si>
    <t>６．参加資格</t>
  </si>
  <si>
    <t>（１） 出場選手は、６年生以下で構成されていること。</t>
  </si>
  <si>
    <t>（２） 審判の出来る指導者が２名以上同行できること。（審判服の着用をお願いします）</t>
  </si>
  <si>
    <t>（３） 選手は必ずスポーツ安全保険に加入していること。</t>
  </si>
  <si>
    <t>７．競技方法</t>
  </si>
  <si>
    <t>（１） １ブロック４チームの計８ブロックによる予選リーグを行い、各ブロック順位による</t>
  </si>
  <si>
    <t>（２） 予選リーグ（１日目）</t>
  </si>
  <si>
    <t>（３） 順位トーナメント（２日目）</t>
  </si>
  <si>
    <t>　　　チャンピオンズトーナメント・・・各ブロック１位チームによるトーナメント戦</t>
  </si>
  <si>
    <t>　　　チャレンジトーナメント・・・各ブロック２位チームによるトーナメント戦</t>
  </si>
  <si>
    <t>８．競技規則</t>
  </si>
  <si>
    <t>（１） ルール ： 日本サッカー協会８人制競技規則に準ずる。</t>
  </si>
  <si>
    <t>（２） 競技人数 ： ８人制</t>
  </si>
  <si>
    <t>（３） 使用球 ： ４号縫いボール（大会本部で準備）</t>
  </si>
  <si>
    <t>（４） 競技時間は予選リーグ４０分（前後半２０分、ハーフタイム５分）、順位トーナメント</t>
  </si>
  <si>
    <t xml:space="preserve">       ３０分（前後半１５分、ハーフタイム５分）とする。</t>
  </si>
  <si>
    <t>（５） １分以内の給水タイムを設ける（ランニングタイム）。</t>
  </si>
  <si>
    <t>（７） 順位トーナメント（フレンドリー戦は除く）において時間内に勝敗が決しない時は、</t>
  </si>
  <si>
    <t>（８） 選手交代 ： 交代ゾーンによる自由な交代を適用し、人数に制限は設けない。</t>
  </si>
  <si>
    <t>（９） 警告・退場 ： 大会期間中、退場を命じられた選手は、次の１試合に出場できない。</t>
  </si>
  <si>
    <t>（10） 服装については、次のとおり規定する。</t>
  </si>
  <si>
    <t xml:space="preserve">       ① ユニフォームには背番号を付けること。ゴールキーパーは異色のユニフォームを</t>
  </si>
  <si>
    <t xml:space="preserve">           着用すること。</t>
  </si>
  <si>
    <t xml:space="preserve">       ② 靴のポイントは固定式であること。（金属ポイントは不可）</t>
  </si>
  <si>
    <t xml:space="preserve">       ③ すね当ては必ず装着すること。</t>
  </si>
  <si>
    <t xml:space="preserve">       ④ 予備のユニフォームを用意すること。</t>
  </si>
  <si>
    <t>優勝、準優勝、第３位（２チーム）</t>
  </si>
  <si>
    <t xml:space="preserve"> ・ チャレンジトーナメント</t>
  </si>
  <si>
    <t xml:space="preserve"> ・ ３位トーナメント</t>
  </si>
  <si>
    <t>優勝</t>
  </si>
  <si>
    <t xml:space="preserve"> ・ ４位トーナメント</t>
  </si>
  <si>
    <t xml:space="preserve"> ・ 優秀選手賞（各チーム１名）</t>
  </si>
  <si>
    <t>１１．参加費</t>
  </si>
  <si>
    <t xml:space="preserve"> １チーム　５，０００円</t>
  </si>
  <si>
    <t>１２．その他</t>
  </si>
  <si>
    <t xml:space="preserve"> （１） 小雨決行とする。</t>
  </si>
  <si>
    <t xml:space="preserve"> （２） 大会期間中の負傷については、主催者は責任を負いかねますので各チームで</t>
  </si>
  <si>
    <t xml:space="preserve"> （３） ゴミ等は、各チームでお持ち帰り下さい。また、会場敷地内は全面禁煙ですので、</t>
  </si>
  <si>
    <t xml:space="preserve"> （４）大会初日が雨天中止の場合は、二日目にフレンドリートーナメントを行う。</t>
  </si>
  <si>
    <t>＜　予選リーグ　＞　Ａ・Ｂ・Ｃ・Ｄ組</t>
  </si>
  <si>
    <t>4.</t>
  </si>
  <si>
    <t>伊丹南ＳＣ</t>
  </si>
  <si>
    <t>Ａ　組</t>
  </si>
  <si>
    <t>勝</t>
  </si>
  <si>
    <t>負</t>
  </si>
  <si>
    <t>分</t>
  </si>
  <si>
    <t>勝点</t>
  </si>
  <si>
    <t>得点</t>
  </si>
  <si>
    <t>失点</t>
  </si>
  <si>
    <t>得失点差</t>
  </si>
  <si>
    <t>順位</t>
  </si>
  <si>
    <t>1.</t>
  </si>
  <si>
    <t>2.</t>
  </si>
  <si>
    <t>3.</t>
  </si>
  <si>
    <t>Ｂ　組</t>
  </si>
  <si>
    <t>Ｃ　組</t>
  </si>
  <si>
    <t>Ｄ　組</t>
  </si>
  <si>
    <t>＜　タイムスケジュール　＞　Ａ・Ｂ・Ｃ・Ｄ組</t>
  </si>
  <si>
    <t>№</t>
  </si>
  <si>
    <t>開始時刻</t>
  </si>
  <si>
    <t>対戦チーム</t>
  </si>
  <si>
    <t>主審/副審</t>
  </si>
  <si>
    <t>①</t>
  </si>
  <si>
    <t>-</t>
  </si>
  <si>
    <t>/</t>
  </si>
  <si>
    <t>②</t>
  </si>
  <si>
    <t>③</t>
  </si>
  <si>
    <t>④</t>
  </si>
  <si>
    <t>⑤</t>
  </si>
  <si>
    <t>⑥</t>
  </si>
  <si>
    <t>⑦</t>
  </si>
  <si>
    <t>⑧</t>
  </si>
  <si>
    <t>＜　予選リーグ　＞　Ｅ・Ｆ・Ｇ・Ｈ組</t>
  </si>
  <si>
    <t>Ｅ　組</t>
  </si>
  <si>
    <t>Ｆ　組</t>
  </si>
  <si>
    <t>Ｇ　組</t>
  </si>
  <si>
    <t>Ｈ　組</t>
  </si>
  <si>
    <t>＜　タイムスケジュール　＞　Ｅ・Ｆ・Ｇ・Ｈ組</t>
  </si>
  <si>
    <t>＜　チャンピオンズトーナメント　　＞</t>
  </si>
  <si>
    <t>⑨</t>
  </si>
  <si>
    <t>Ａ組</t>
  </si>
  <si>
    <t>Ｂ組</t>
  </si>
  <si>
    <t>Ｃ組</t>
  </si>
  <si>
    <t>Ｄ組</t>
  </si>
  <si>
    <t>Ｅ組</t>
  </si>
  <si>
    <t>Ｆ組</t>
  </si>
  <si>
    <t>Ｇ組</t>
  </si>
  <si>
    <t>Ｈ組</t>
  </si>
  <si>
    <t>１位</t>
  </si>
  <si>
    <t>＜　チャレンジトーナメント　　＞</t>
  </si>
  <si>
    <t>(9)</t>
  </si>
  <si>
    <t>２位</t>
  </si>
  <si>
    <t>【Ａコート】チャンピオンズトーナメント</t>
  </si>
  <si>
    <t>【Ｂコート】チャレンジトーナメント</t>
  </si>
  <si>
    <t>(1)</t>
  </si>
  <si>
    <t>(2)</t>
  </si>
  <si>
    <t>E1位</t>
  </si>
  <si>
    <t>F1位</t>
  </si>
  <si>
    <t>大会本部</t>
  </si>
  <si>
    <t>(3)</t>
  </si>
  <si>
    <t>E2位</t>
  </si>
  <si>
    <t>F2位</t>
  </si>
  <si>
    <t>①負け</t>
  </si>
  <si>
    <t>(4)</t>
  </si>
  <si>
    <t>(1)負け</t>
  </si>
  <si>
    <t>(5)</t>
  </si>
  <si>
    <t>②勝ち</t>
  </si>
  <si>
    <t>(6)</t>
  </si>
  <si>
    <t>(2)勝ち</t>
  </si>
  <si>
    <t>③負け</t>
  </si>
  <si>
    <t>⑤負け</t>
  </si>
  <si>
    <t>(7)</t>
  </si>
  <si>
    <t>(3)負け</t>
  </si>
  <si>
    <t>(5)負け</t>
  </si>
  <si>
    <t>③勝ち</t>
  </si>
  <si>
    <t>⑤勝ち</t>
  </si>
  <si>
    <t>(8)</t>
  </si>
  <si>
    <t>(3)勝ち</t>
  </si>
  <si>
    <t>(5)勝ち</t>
  </si>
  <si>
    <t>⑥勝ち</t>
  </si>
  <si>
    <t>⑧勝ち</t>
  </si>
  <si>
    <t>(6)勝ち</t>
  </si>
  <si>
    <t>(8)勝ち</t>
  </si>
  <si>
    <t>＜　３位トーナメント　　＞</t>
  </si>
  <si>
    <t>３位</t>
  </si>
  <si>
    <t>＜　４位トーナメント　　＞</t>
  </si>
  <si>
    <t>４位</t>
  </si>
  <si>
    <t>【Ａコート】３位トーナメント</t>
  </si>
  <si>
    <t>【Ｂコート】４位トーナメント</t>
  </si>
  <si>
    <t>E3位</t>
  </si>
  <si>
    <t>F3位</t>
  </si>
  <si>
    <t>E4位</t>
  </si>
  <si>
    <t>F4位</t>
  </si>
  <si>
    <t>　　　　　　　　　　　　　　　　　　　　　　　　　　　　　　　　　　　伊丹市東有岡１－３２－８</t>
  </si>
  <si>
    <t xml:space="preserve">      を行い、時間内に勝敗が決しない場合はＰＫ戦にて勝敗を決定する。</t>
  </si>
  <si>
    <t xml:space="preserve">      ＰＫ戦（３人制） にて勝敗を決定する。但し、決勝戦に限り１０分の延長戦（前後半５分）</t>
  </si>
  <si>
    <t xml:space="preserve"> ・ チャンピオンズトーナメント</t>
  </si>
  <si>
    <t>９．参加チーム　　３２チーム</t>
  </si>
  <si>
    <t>☆</t>
  </si>
  <si>
    <t>☆</t>
  </si>
  <si>
    <t>☆</t>
  </si>
  <si>
    <t>Ａコート</t>
  </si>
  <si>
    <t>Ｂコート</t>
  </si>
  <si>
    <t>伊 丹 地 区 招 待</t>
  </si>
  <si>
    <t>駐 車 許 可 証 （№１）</t>
  </si>
  <si>
    <t>チーム名</t>
  </si>
  <si>
    <t>駐 車 許 可 証 （№２）</t>
  </si>
  <si>
    <t>駐 車 許 可 証 （№３）</t>
  </si>
  <si>
    <t>A1位</t>
  </si>
  <si>
    <t>B1位</t>
  </si>
  <si>
    <t>C1位/D1位</t>
  </si>
  <si>
    <t>A2位</t>
  </si>
  <si>
    <t>B2位</t>
  </si>
  <si>
    <t>C2位/D2位</t>
  </si>
  <si>
    <t>C1位</t>
  </si>
  <si>
    <t>D1位</t>
  </si>
  <si>
    <t>A1位/B1位</t>
  </si>
  <si>
    <t>C2位</t>
  </si>
  <si>
    <t>D2位</t>
  </si>
  <si>
    <t>A2位/B2位</t>
  </si>
  <si>
    <t>②負け</t>
  </si>
  <si>
    <t>E1位/F1位</t>
  </si>
  <si>
    <t>(2)負け</t>
  </si>
  <si>
    <t>E2位/F2位</t>
  </si>
  <si>
    <t>G1位</t>
  </si>
  <si>
    <t>H1位</t>
  </si>
  <si>
    <t>G2位</t>
  </si>
  <si>
    <t>H2位</t>
  </si>
  <si>
    <t>①勝ち</t>
  </si>
  <si>
    <t>G1位/H1位</t>
  </si>
  <si>
    <t>(1)勝ち</t>
  </si>
  <si>
    <t>G2位/H2位</t>
  </si>
  <si>
    <t>A3位</t>
  </si>
  <si>
    <t>B3位</t>
  </si>
  <si>
    <t>C3位/D3位</t>
  </si>
  <si>
    <t>A4位</t>
  </si>
  <si>
    <t>B4位</t>
  </si>
  <si>
    <t>C4位/D4位</t>
  </si>
  <si>
    <t>C3位</t>
  </si>
  <si>
    <t>D3位</t>
  </si>
  <si>
    <t>A3位/B3位</t>
  </si>
  <si>
    <t>C4位</t>
  </si>
  <si>
    <t>D4位</t>
  </si>
  <si>
    <t>A4位/B4位</t>
  </si>
  <si>
    <t>E3位/F3位</t>
  </si>
  <si>
    <t>E4位/F4位</t>
  </si>
  <si>
    <t>G3位</t>
  </si>
  <si>
    <t>H3位</t>
  </si>
  <si>
    <t>G4位</t>
  </si>
  <si>
    <t>H4位</t>
  </si>
  <si>
    <t>G3位/H3位</t>
  </si>
  <si>
    <t>G4位/H4位</t>
  </si>
  <si>
    <r>
      <t xml:space="preserve"> </t>
    </r>
    <r>
      <rPr>
        <sz val="11"/>
        <rFont val="ＭＳ Ｐゴシック"/>
        <family val="3"/>
      </rPr>
      <t xml:space="preserve">     トーナメント方式とする。</t>
    </r>
  </si>
  <si>
    <r>
      <t xml:space="preserve"> </t>
    </r>
    <r>
      <rPr>
        <sz val="11"/>
        <rFont val="ＭＳ Ｐゴシック"/>
        <family val="3"/>
      </rPr>
      <t xml:space="preserve">     Ａ組からＨ組の８ブロックで、各チーム２試合を行う。</t>
    </r>
  </si>
  <si>
    <r>
      <t xml:space="preserve"> </t>
    </r>
    <r>
      <rPr>
        <sz val="11"/>
        <rFont val="ＭＳ Ｐゴシック"/>
        <family val="3"/>
      </rPr>
      <t xml:space="preserve">     ３位トーナメント・・・各ブロック３位チームによるトーナメント戦</t>
    </r>
  </si>
  <si>
    <r>
      <t xml:space="preserve"> </t>
    </r>
    <r>
      <rPr>
        <sz val="11"/>
        <rFont val="ＭＳ Ｐゴシック"/>
        <family val="3"/>
      </rPr>
      <t xml:space="preserve">     ４位トーナメント・・・各ブロック４位チームによるトーナメント戦</t>
    </r>
  </si>
  <si>
    <r>
      <t xml:space="preserve"> </t>
    </r>
    <r>
      <rPr>
        <sz val="11"/>
        <rFont val="ＭＳ Ｐゴシック"/>
        <family val="3"/>
      </rPr>
      <t xml:space="preserve">     また、警告を２回（累積）受けた選手は、次の１試合に出場できない。</t>
    </r>
  </si>
  <si>
    <r>
      <t>１０．表</t>
    </r>
    <r>
      <rPr>
        <sz val="11"/>
        <rFont val="ＭＳ Ｐゴシック"/>
        <family val="3"/>
      </rPr>
      <t xml:space="preserve">   彰</t>
    </r>
  </si>
  <si>
    <r>
      <t xml:space="preserve"> </t>
    </r>
    <r>
      <rPr>
        <sz val="11"/>
        <rFont val="ＭＳ Ｐゴシック"/>
        <family val="3"/>
      </rPr>
      <t xml:space="preserve">      責任を持って処置を行って下さい。</t>
    </r>
  </si>
  <si>
    <r>
      <t xml:space="preserve"> </t>
    </r>
    <r>
      <rPr>
        <sz val="11"/>
        <rFont val="ＭＳ Ｐゴシック"/>
        <family val="3"/>
      </rPr>
      <t xml:space="preserve">      ご協力をお願いします。</t>
    </r>
  </si>
  <si>
    <r>
      <t xml:space="preserve"> </t>
    </r>
    <r>
      <rPr>
        <sz val="11"/>
        <rFont val="ＭＳ Ｐゴシック"/>
        <family val="3"/>
      </rPr>
      <t xml:space="preserve">      二日目が雨天の場合、大会を中止する。</t>
    </r>
  </si>
  <si>
    <r>
      <t>・伊丹市立猪名川第４運動広場</t>
    </r>
    <r>
      <rPr>
        <sz val="11"/>
        <rFont val="ＭＳ Ｐゴシック"/>
        <family val="3"/>
      </rPr>
      <t xml:space="preserve">（伊丹市東桑津字池田川筋）　Ｅ・Ｆ・Ｇ・Ｈの各組 </t>
    </r>
  </si>
  <si>
    <r>
      <t>・</t>
    </r>
    <r>
      <rPr>
        <sz val="11"/>
        <rFont val="ＭＳ Ｐゴシック"/>
        <family val="3"/>
      </rPr>
      <t>駐車の際は、添付の「駐車許可証」をチーム名記載のうえ車内にご提示ください。</t>
    </r>
  </si>
  <si>
    <r>
      <t>　　　　　　　　　　　　　　　　　　　　　　　　　　　　　　　　　　　松本　政則</t>
    </r>
    <r>
      <rPr>
        <sz val="11"/>
        <rFont val="ＭＳ Ｐゴシック"/>
        <family val="3"/>
      </rPr>
      <t>　　　　携帯　０９０ー３３５４－７７１０</t>
    </r>
  </si>
  <si>
    <t>第１８回伊丹地区招待少年サッカー大会開催要項</t>
  </si>
  <si>
    <t>２０１５年７月２５日（土）・２６日（日）</t>
  </si>
  <si>
    <t>７月２６日（日）　伊丹スポーツセンター（陸上競技場）・伊丹市立猪名川第４運動広場</t>
  </si>
  <si>
    <r>
      <t>７月２５日（土）　伊丹スポーツセンター（陸上競技場）</t>
    </r>
    <r>
      <rPr>
        <sz val="11"/>
        <rFont val="ＭＳ Ｐゴシック"/>
        <family val="3"/>
      </rPr>
      <t>・伊丹市立猪名川第４運動広場</t>
    </r>
  </si>
  <si>
    <t>２０１５年７月２５日（土）　　会場：猪名川第４運動広場</t>
  </si>
  <si>
    <t>２０１５年７月２６日(日）　　会場：伊丹スポーツセンター</t>
  </si>
  <si>
    <t>２０１５年７月２５日(土）　　会場：伊丹スポーツセンター</t>
  </si>
  <si>
    <t>第１８回伊丹地区招待少年サッカー大会</t>
  </si>
  <si>
    <t>第１８回伊丹地区招待少年サッカー大会</t>
  </si>
  <si>
    <t>２０１５年７月２６日(日）　会場：猪名川第４運動広場</t>
  </si>
  <si>
    <t>第１８回伊丹地区招待少年サッカー大会事務局</t>
  </si>
  <si>
    <t>第１８回伊丹地区招待少年サッカー大会事務局</t>
  </si>
  <si>
    <t>２０１５年７月２５日(土）・２６日(日)</t>
  </si>
  <si>
    <t>　　　　　　　　　　　　　　　　　　　　　　　　　　　　　　　　　　　　　　　　　　　　　　　　　　　　２０１５年６月吉日</t>
  </si>
  <si>
    <t>　さて、この度は第１８回伊丹地区招待少年サッカー大会にご参加いただき誠にありがとうございます。</t>
  </si>
  <si>
    <t>　　　　　　　　　　　　　　　　　　　　　　　　　　　　　　　　　　　第１８回伊丹地区招待少年サッカー大会事務局</t>
  </si>
  <si>
    <r>
      <t>・伊丹市スポーツセンター</t>
    </r>
    <r>
      <rPr>
        <sz val="11"/>
        <rFont val="ＭＳ Ｐゴシック"/>
        <family val="3"/>
      </rPr>
      <t>（伊丹市鴻池1丁目1番1号）　Ａ・Ｂ・Ｃ・Ｄ　の各組</t>
    </r>
  </si>
  <si>
    <r>
      <t xml:space="preserve"> </t>
    </r>
    <r>
      <rPr>
        <sz val="11"/>
        <rFont val="ＭＳ Ｐゴシック"/>
        <family val="3"/>
      </rPr>
      <t xml:space="preserve">     得失点差・総得点。すべて同一の場合はコイントスによって決定する。</t>
    </r>
  </si>
  <si>
    <t>（６） 予選リーグ順位の決定は勝ち点（勝ち３点、引分け１点、負け０点）・直接対戦の勝者・</t>
  </si>
  <si>
    <t>RFC</t>
  </si>
  <si>
    <t>中泉尾JSC</t>
  </si>
  <si>
    <t>天神川SC</t>
  </si>
  <si>
    <t>伊丹コリアFC</t>
  </si>
  <si>
    <t>箕面西F.C</t>
  </si>
  <si>
    <t>本庄FC</t>
  </si>
  <si>
    <t>FCパスィーノ</t>
  </si>
  <si>
    <t>瑞穂SC</t>
  </si>
  <si>
    <t>エルマーノ</t>
  </si>
  <si>
    <t>三樹平田SC</t>
  </si>
  <si>
    <t>伊丹少年SC</t>
  </si>
  <si>
    <t>稲野JFC</t>
  </si>
  <si>
    <t>西京極JSC</t>
  </si>
  <si>
    <t>鴻池ASC</t>
  </si>
  <si>
    <t>池尻KFC</t>
  </si>
  <si>
    <t>太陽南塚FC</t>
  </si>
  <si>
    <t>緑丘SC</t>
  </si>
  <si>
    <t>桜台SC</t>
  </si>
  <si>
    <t>春風JFC</t>
  </si>
  <si>
    <t>みさきFC</t>
  </si>
  <si>
    <t>笹原SC</t>
  </si>
  <si>
    <t>伊丹南SC</t>
  </si>
  <si>
    <t>城内SSC</t>
  </si>
  <si>
    <t>花里SC</t>
  </si>
  <si>
    <t>伊丹FCJr</t>
  </si>
  <si>
    <t>荻野SC</t>
  </si>
  <si>
    <t>有岡FC</t>
  </si>
  <si>
    <t>天神川</t>
  </si>
  <si>
    <t>中泉尾</t>
  </si>
  <si>
    <t>伊丹コリア</t>
  </si>
  <si>
    <t>箕面西</t>
  </si>
  <si>
    <t>パスィーノ</t>
  </si>
  <si>
    <t>本庄</t>
  </si>
  <si>
    <t>瑞穂</t>
  </si>
  <si>
    <t>RFC</t>
  </si>
  <si>
    <t>伊丹コリア</t>
  </si>
  <si>
    <t>中泉尾</t>
  </si>
  <si>
    <t>天神川</t>
  </si>
  <si>
    <t>箕面西</t>
  </si>
  <si>
    <t>瑞穂</t>
  </si>
  <si>
    <t>本庄</t>
  </si>
  <si>
    <t>エルマーノ</t>
  </si>
  <si>
    <t>伊丹少年</t>
  </si>
  <si>
    <t>三樹平田</t>
  </si>
  <si>
    <t>稲野</t>
  </si>
  <si>
    <t>西京極</t>
  </si>
  <si>
    <t>鴻池</t>
  </si>
  <si>
    <t>ミレ</t>
  </si>
  <si>
    <t>池尻</t>
  </si>
  <si>
    <t>三樹平田</t>
  </si>
  <si>
    <t>伊丹少年</t>
  </si>
  <si>
    <t>ミレ</t>
  </si>
  <si>
    <t>パスィーノ</t>
  </si>
  <si>
    <t>パスィーノ</t>
  </si>
  <si>
    <t>天神川</t>
  </si>
  <si>
    <t>瑞穂</t>
  </si>
  <si>
    <t>伊丹コリア</t>
  </si>
  <si>
    <t>エルマーノ</t>
  </si>
  <si>
    <t>中泉尾</t>
  </si>
  <si>
    <t>伊丹コリア</t>
  </si>
  <si>
    <t>天神川</t>
  </si>
  <si>
    <t>三樹平田</t>
  </si>
  <si>
    <t>伊丹少年</t>
  </si>
  <si>
    <t>三樹平田</t>
  </si>
  <si>
    <t>塚本</t>
  </si>
  <si>
    <t>緑丘</t>
  </si>
  <si>
    <t>太陽南塚</t>
  </si>
  <si>
    <t>桜台</t>
  </si>
  <si>
    <t>春風</t>
  </si>
  <si>
    <t>笹原</t>
  </si>
  <si>
    <t>みさき</t>
  </si>
  <si>
    <t>伊丹南</t>
  </si>
  <si>
    <t>太陽南塚</t>
  </si>
  <si>
    <t>太陽南塚</t>
  </si>
  <si>
    <t>太陽南塚</t>
  </si>
  <si>
    <t>荻野</t>
  </si>
  <si>
    <t>セレソン中之島</t>
  </si>
  <si>
    <t>有岡</t>
  </si>
  <si>
    <t>J・C・R</t>
  </si>
  <si>
    <t>城内</t>
  </si>
  <si>
    <t>花里</t>
  </si>
  <si>
    <t>セレソン中之島</t>
  </si>
  <si>
    <t>荻野</t>
  </si>
  <si>
    <t>城内</t>
  </si>
  <si>
    <t>花里</t>
  </si>
  <si>
    <t>Grasion</t>
  </si>
  <si>
    <t>伊丹FC</t>
  </si>
  <si>
    <t>伊丹FC</t>
  </si>
  <si>
    <t>セレソン中之島</t>
  </si>
  <si>
    <t>J・C・R</t>
  </si>
  <si>
    <t>有岡</t>
  </si>
  <si>
    <t>Grasion</t>
  </si>
  <si>
    <t>伊丹FC</t>
  </si>
  <si>
    <t>伊丹少年</t>
  </si>
  <si>
    <t>鴻池</t>
  </si>
  <si>
    <t>ＲＦＣ</t>
  </si>
  <si>
    <t>FC Grasion</t>
  </si>
  <si>
    <t>セレソン中之島</t>
  </si>
  <si>
    <t>塚本ウイングス</t>
  </si>
  <si>
    <t>ミレ朝鮮FC</t>
  </si>
  <si>
    <t>Ｊ･Ｃ･Ｒ</t>
  </si>
  <si>
    <t>RFC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</si>
</sst>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;[Red]0"/>
  </numFmts>
  <fonts count="32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38"/>
      <name val="HGP創英角ｺﾞｼｯｸUB"/>
      <family val="3"/>
    </font>
    <font>
      <b/>
      <sz val="18"/>
      <name val="ＭＳ Ｐゴシック"/>
      <family val="3"/>
    </font>
    <font>
      <sz val="11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shrinkToFit="1"/>
    </xf>
    <xf numFmtId="0" fontId="0" fillId="24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distributed"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/>
    </xf>
    <xf numFmtId="0" fontId="20" fillId="25" borderId="0" xfId="61" applyFont="1" applyFill="1">
      <alignment vertical="center"/>
      <protection/>
    </xf>
    <xf numFmtId="0" fontId="20" fillId="25" borderId="10" xfId="61" applyFont="1" applyFill="1" applyBorder="1" applyAlignment="1">
      <alignment vertical="center"/>
      <protection/>
    </xf>
    <xf numFmtId="0" fontId="20" fillId="25" borderId="11" xfId="61" applyFont="1" applyFill="1" applyBorder="1" applyAlignment="1">
      <alignment vertical="center"/>
      <protection/>
    </xf>
    <xf numFmtId="0" fontId="20" fillId="25" borderId="0" xfId="0" applyFont="1" applyFill="1" applyAlignment="1">
      <alignment/>
    </xf>
    <xf numFmtId="0" fontId="22" fillId="25" borderId="12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center"/>
    </xf>
    <xf numFmtId="0" fontId="22" fillId="25" borderId="15" xfId="0" applyFont="1" applyFill="1" applyBorder="1" applyAlignment="1">
      <alignment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vertical="center"/>
    </xf>
    <xf numFmtId="0" fontId="20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vertical="center"/>
    </xf>
    <xf numFmtId="176" fontId="0" fillId="25" borderId="0" xfId="61" applyNumberFormat="1" applyFont="1" applyFill="1" applyBorder="1" applyAlignment="1">
      <alignment horizontal="center" vertical="center"/>
      <protection/>
    </xf>
    <xf numFmtId="0" fontId="0" fillId="25" borderId="0" xfId="61" applyFont="1" applyFill="1">
      <alignment vertical="center"/>
      <protection/>
    </xf>
    <xf numFmtId="0" fontId="0" fillId="25" borderId="0" xfId="61" applyFont="1" applyFill="1" applyBorder="1">
      <alignment vertical="center"/>
      <protection/>
    </xf>
    <xf numFmtId="0" fontId="0" fillId="25" borderId="0" xfId="61" applyFont="1" applyFill="1" applyBorder="1" applyAlignment="1">
      <alignment horizontal="left" vertical="center"/>
      <protection/>
    </xf>
    <xf numFmtId="0" fontId="0" fillId="25" borderId="18" xfId="61" applyFont="1" applyFill="1" applyBorder="1">
      <alignment vertical="center"/>
      <protection/>
    </xf>
    <xf numFmtId="0" fontId="0" fillId="25" borderId="19" xfId="61" applyFont="1" applyFill="1" applyBorder="1">
      <alignment vertical="center"/>
      <protection/>
    </xf>
    <xf numFmtId="0" fontId="0" fillId="25" borderId="20" xfId="61" applyFont="1" applyFill="1" applyBorder="1">
      <alignment vertical="center"/>
      <protection/>
    </xf>
    <xf numFmtId="49" fontId="0" fillId="25" borderId="0" xfId="61" applyNumberFormat="1" applyFont="1" applyFill="1" applyBorder="1" applyAlignment="1">
      <alignment vertical="center"/>
      <protection/>
    </xf>
    <xf numFmtId="56" fontId="0" fillId="25" borderId="18" xfId="61" applyNumberFormat="1" applyFont="1" applyFill="1" applyBorder="1" applyAlignment="1">
      <alignment vertical="center"/>
      <protection/>
    </xf>
    <xf numFmtId="0" fontId="0" fillId="25" borderId="21" xfId="61" applyFont="1" applyFill="1" applyBorder="1">
      <alignment vertical="center"/>
      <protection/>
    </xf>
    <xf numFmtId="0" fontId="0" fillId="25" borderId="12" xfId="61" applyFont="1" applyFill="1" applyBorder="1">
      <alignment vertical="center"/>
      <protection/>
    </xf>
    <xf numFmtId="0" fontId="0" fillId="25" borderId="14" xfId="61" applyFont="1" applyFill="1" applyBorder="1">
      <alignment vertical="center"/>
      <protection/>
    </xf>
    <xf numFmtId="20" fontId="0" fillId="25" borderId="0" xfId="61" applyNumberFormat="1" applyFont="1" applyFill="1" applyBorder="1" applyAlignment="1">
      <alignment horizontal="center" vertical="center"/>
      <protection/>
    </xf>
    <xf numFmtId="49" fontId="0" fillId="25" borderId="0" xfId="61" applyNumberFormat="1" applyFont="1" applyFill="1" applyBorder="1" applyAlignment="1">
      <alignment horizontal="center" vertical="center" shrinkToFit="1"/>
      <protection/>
    </xf>
    <xf numFmtId="0" fontId="0" fillId="25" borderId="0" xfId="61" applyFont="1" applyFill="1" applyBorder="1" applyAlignment="1">
      <alignment horizontal="center" vertical="center" shrinkToFit="1"/>
      <protection/>
    </xf>
    <xf numFmtId="0" fontId="0" fillId="24" borderId="0" xfId="62" applyFill="1">
      <alignment vertical="center"/>
      <protection/>
    </xf>
    <xf numFmtId="0" fontId="0" fillId="0" borderId="0" xfId="62">
      <alignment vertical="center"/>
      <protection/>
    </xf>
    <xf numFmtId="0" fontId="0" fillId="24" borderId="22" xfId="62" applyFill="1" applyBorder="1">
      <alignment vertical="center"/>
      <protection/>
    </xf>
    <xf numFmtId="0" fontId="0" fillId="24" borderId="23" xfId="62" applyFill="1" applyBorder="1">
      <alignment vertical="center"/>
      <protection/>
    </xf>
    <xf numFmtId="0" fontId="0" fillId="24" borderId="24" xfId="62" applyFill="1" applyBorder="1">
      <alignment vertical="center"/>
      <protection/>
    </xf>
    <xf numFmtId="0" fontId="0" fillId="24" borderId="25" xfId="62" applyFill="1" applyBorder="1">
      <alignment vertical="center"/>
      <protection/>
    </xf>
    <xf numFmtId="0" fontId="23" fillId="24" borderId="0" xfId="62" applyFont="1" applyFill="1" applyBorder="1" applyAlignment="1">
      <alignment horizontal="left" vertical="center"/>
      <protection/>
    </xf>
    <xf numFmtId="0" fontId="0" fillId="24" borderId="0" xfId="62" applyFill="1" applyBorder="1">
      <alignment vertical="center"/>
      <protection/>
    </xf>
    <xf numFmtId="0" fontId="0" fillId="24" borderId="26" xfId="62" applyFill="1" applyBorder="1">
      <alignment vertical="center"/>
      <protection/>
    </xf>
    <xf numFmtId="0" fontId="30" fillId="24" borderId="27" xfId="62" applyFont="1" applyFill="1" applyBorder="1" applyAlignment="1">
      <alignment horizontal="center" vertical="center"/>
      <protection/>
    </xf>
    <xf numFmtId="0" fontId="30" fillId="24" borderId="10" xfId="62" applyFont="1" applyFill="1" applyBorder="1" applyAlignment="1">
      <alignment horizontal="center" vertical="center"/>
      <protection/>
    </xf>
    <xf numFmtId="0" fontId="30" fillId="24" borderId="28" xfId="62" applyFont="1" applyFill="1" applyBorder="1" applyAlignment="1">
      <alignment horizontal="center" vertical="center"/>
      <protection/>
    </xf>
    <xf numFmtId="0" fontId="0" fillId="24" borderId="29" xfId="62" applyFill="1" applyBorder="1">
      <alignment vertical="center"/>
      <protection/>
    </xf>
    <xf numFmtId="0" fontId="0" fillId="24" borderId="27" xfId="62" applyFill="1" applyBorder="1">
      <alignment vertical="center"/>
      <protection/>
    </xf>
    <xf numFmtId="0" fontId="30" fillId="24" borderId="10" xfId="62" applyFont="1" applyFill="1" applyBorder="1">
      <alignment vertical="center"/>
      <protection/>
    </xf>
    <xf numFmtId="0" fontId="0" fillId="24" borderId="10" xfId="62" applyFill="1" applyBorder="1">
      <alignment vertical="center"/>
      <protection/>
    </xf>
    <xf numFmtId="0" fontId="0" fillId="24" borderId="28" xfId="62" applyFill="1" applyBorder="1">
      <alignment vertical="center"/>
      <protection/>
    </xf>
    <xf numFmtId="0" fontId="20" fillId="25" borderId="0" xfId="61" applyFont="1" applyFill="1" applyBorder="1" applyAlignment="1">
      <alignment horizontal="center" vertical="center"/>
      <protection/>
    </xf>
    <xf numFmtId="0" fontId="20" fillId="25" borderId="12" xfId="61" applyFont="1" applyFill="1" applyBorder="1" applyAlignment="1">
      <alignment horizontal="center" vertical="center"/>
      <protection/>
    </xf>
    <xf numFmtId="0" fontId="22" fillId="25" borderId="3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0" fillId="25" borderId="0" xfId="61" applyNumberFormat="1" applyFont="1" applyFill="1" applyBorder="1" applyAlignment="1">
      <alignment horizontal="center" vertical="center"/>
      <protection/>
    </xf>
    <xf numFmtId="0" fontId="0" fillId="25" borderId="0" xfId="61" applyFont="1" applyFill="1" applyBorder="1" applyAlignment="1">
      <alignment vertical="center"/>
      <protection/>
    </xf>
    <xf numFmtId="0" fontId="0" fillId="25" borderId="0" xfId="61" applyFont="1" applyFill="1" applyAlignment="1">
      <alignment vertical="center"/>
      <protection/>
    </xf>
    <xf numFmtId="0" fontId="21" fillId="25" borderId="25" xfId="61" applyFont="1" applyFill="1" applyBorder="1" applyAlignment="1">
      <alignment horizontal="center" vertical="center" textRotation="255"/>
      <protection/>
    </xf>
    <xf numFmtId="0" fontId="0" fillId="25" borderId="0" xfId="61" applyFont="1" applyFill="1" applyBorder="1" applyAlignment="1">
      <alignment horizontal="center" vertical="center" textRotation="255"/>
      <protection/>
    </xf>
    <xf numFmtId="0" fontId="0" fillId="25" borderId="26" xfId="61" applyFont="1" applyFill="1" applyBorder="1" applyAlignment="1">
      <alignment horizontal="center" vertical="center" textRotation="255"/>
      <protection/>
    </xf>
    <xf numFmtId="0" fontId="21" fillId="25" borderId="27" xfId="61" applyFont="1" applyFill="1" applyBorder="1" applyAlignment="1">
      <alignment horizontal="center" vertical="center" textRotation="255"/>
      <protection/>
    </xf>
    <xf numFmtId="0" fontId="21" fillId="25" borderId="10" xfId="61" applyFont="1" applyFill="1" applyBorder="1" applyAlignment="1">
      <alignment horizontal="center" vertical="center" textRotation="255"/>
      <protection/>
    </xf>
    <xf numFmtId="0" fontId="21" fillId="25" borderId="28" xfId="61" applyFont="1" applyFill="1" applyBorder="1" applyAlignment="1">
      <alignment horizontal="center" vertical="center" textRotation="255"/>
      <protection/>
    </xf>
    <xf numFmtId="0" fontId="0" fillId="25" borderId="0" xfId="61" applyFont="1" applyFill="1" applyBorder="1" applyAlignment="1">
      <alignment horizontal="center" vertical="center"/>
      <protection/>
    </xf>
    <xf numFmtId="0" fontId="0" fillId="25" borderId="0" xfId="61" applyFont="1" applyFill="1" applyBorder="1" applyAlignment="1">
      <alignment vertical="center" shrinkToFit="1"/>
      <protection/>
    </xf>
    <xf numFmtId="0" fontId="0" fillId="25" borderId="31" xfId="61" applyFont="1" applyFill="1" applyBorder="1" applyAlignment="1">
      <alignment horizontal="center" vertical="center"/>
      <protection/>
    </xf>
    <xf numFmtId="0" fontId="0" fillId="25" borderId="32" xfId="61" applyFont="1" applyFill="1" applyBorder="1" applyAlignment="1">
      <alignment horizontal="center" vertical="center"/>
      <protection/>
    </xf>
    <xf numFmtId="0" fontId="0" fillId="25" borderId="19" xfId="61" applyFont="1" applyFill="1" applyBorder="1" applyAlignment="1">
      <alignment horizontal="center" vertical="center"/>
      <protection/>
    </xf>
    <xf numFmtId="0" fontId="0" fillId="25" borderId="0" xfId="61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/>
    </xf>
    <xf numFmtId="0" fontId="25" fillId="24" borderId="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33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0" fillId="25" borderId="37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/>
    </xf>
    <xf numFmtId="0" fontId="20" fillId="25" borderId="41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center" vertical="center"/>
    </xf>
    <xf numFmtId="177" fontId="22" fillId="25" borderId="19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0" fillId="25" borderId="43" xfId="0" applyFont="1" applyFill="1" applyBorder="1" applyAlignment="1">
      <alignment horizontal="center" vertical="center"/>
    </xf>
    <xf numFmtId="0" fontId="20" fillId="25" borderId="44" xfId="0" applyFont="1" applyFill="1" applyBorder="1" applyAlignment="1">
      <alignment horizontal="center" vertical="center"/>
    </xf>
    <xf numFmtId="0" fontId="20" fillId="25" borderId="45" xfId="0" applyFont="1" applyFill="1" applyBorder="1" applyAlignment="1">
      <alignment horizontal="center" vertical="center"/>
    </xf>
    <xf numFmtId="0" fontId="20" fillId="25" borderId="46" xfId="0" applyFont="1" applyFill="1" applyBorder="1" applyAlignment="1">
      <alignment horizontal="center" vertical="center"/>
    </xf>
    <xf numFmtId="0" fontId="20" fillId="25" borderId="47" xfId="0" applyFont="1" applyFill="1" applyBorder="1" applyAlignment="1">
      <alignment horizontal="center" vertical="center"/>
    </xf>
    <xf numFmtId="0" fontId="20" fillId="25" borderId="48" xfId="0" applyFont="1" applyFill="1" applyBorder="1" applyAlignment="1">
      <alignment horizontal="center" vertical="center"/>
    </xf>
    <xf numFmtId="0" fontId="20" fillId="25" borderId="49" xfId="0" applyFont="1" applyFill="1" applyBorder="1" applyAlignment="1">
      <alignment horizontal="center" vertical="center"/>
    </xf>
    <xf numFmtId="31" fontId="0" fillId="25" borderId="50" xfId="61" applyNumberFormat="1" applyFont="1" applyFill="1" applyBorder="1" applyAlignment="1">
      <alignment horizontal="center" vertical="center"/>
      <protection/>
    </xf>
    <xf numFmtId="31" fontId="0" fillId="25" borderId="51" xfId="61" applyNumberFormat="1" applyFont="1" applyFill="1" applyBorder="1" applyAlignment="1">
      <alignment horizontal="center" vertical="center"/>
      <protection/>
    </xf>
    <xf numFmtId="31" fontId="0" fillId="25" borderId="52" xfId="61" applyNumberFormat="1" applyFont="1" applyFill="1" applyBorder="1" applyAlignment="1">
      <alignment horizontal="center" vertical="center"/>
      <protection/>
    </xf>
    <xf numFmtId="176" fontId="24" fillId="25" borderId="18" xfId="0" applyNumberFormat="1" applyFont="1" applyFill="1" applyBorder="1" applyAlignment="1">
      <alignment horizontal="center" vertical="center"/>
    </xf>
    <xf numFmtId="176" fontId="24" fillId="25" borderId="0" xfId="0" applyNumberFormat="1" applyFont="1" applyFill="1" applyBorder="1" applyAlignment="1">
      <alignment horizontal="center" vertical="center"/>
    </xf>
    <xf numFmtId="176" fontId="24" fillId="25" borderId="12" xfId="0" applyNumberFormat="1" applyFont="1" applyFill="1" applyBorder="1" applyAlignment="1">
      <alignment horizontal="center" vertical="center"/>
    </xf>
    <xf numFmtId="176" fontId="24" fillId="25" borderId="20" xfId="0" applyNumberFormat="1" applyFont="1" applyFill="1" applyBorder="1" applyAlignment="1">
      <alignment horizontal="center" vertical="center"/>
    </xf>
    <xf numFmtId="176" fontId="24" fillId="25" borderId="19" xfId="0" applyNumberFormat="1" applyFont="1" applyFill="1" applyBorder="1" applyAlignment="1">
      <alignment horizontal="center" vertical="center"/>
    </xf>
    <xf numFmtId="176" fontId="24" fillId="25" borderId="14" xfId="0" applyNumberFormat="1" applyFont="1" applyFill="1" applyBorder="1" applyAlignment="1">
      <alignment horizontal="center" vertical="center"/>
    </xf>
    <xf numFmtId="0" fontId="22" fillId="25" borderId="53" xfId="0" applyFont="1" applyFill="1" applyBorder="1" applyAlignment="1">
      <alignment horizontal="center" vertical="center"/>
    </xf>
    <xf numFmtId="0" fontId="22" fillId="25" borderId="54" xfId="0" applyFont="1" applyFill="1" applyBorder="1" applyAlignment="1">
      <alignment horizontal="center" vertical="center"/>
    </xf>
    <xf numFmtId="49" fontId="20" fillId="25" borderId="30" xfId="0" applyNumberFormat="1" applyFont="1" applyFill="1" applyBorder="1" applyAlignment="1">
      <alignment vertical="center" shrinkToFit="1"/>
    </xf>
    <xf numFmtId="49" fontId="20" fillId="25" borderId="17" xfId="0" applyNumberFormat="1" applyFont="1" applyFill="1" applyBorder="1" applyAlignment="1">
      <alignment vertical="center" shrinkToFit="1"/>
    </xf>
    <xf numFmtId="49" fontId="20" fillId="25" borderId="10" xfId="0" applyNumberFormat="1" applyFont="1" applyFill="1" applyBorder="1" applyAlignment="1">
      <alignment vertical="center" shrinkToFit="1"/>
    </xf>
    <xf numFmtId="49" fontId="20" fillId="25" borderId="11" xfId="0" applyNumberFormat="1" applyFont="1" applyFill="1" applyBorder="1" applyAlignment="1">
      <alignment vertical="center" shrinkToFit="1"/>
    </xf>
    <xf numFmtId="176" fontId="20" fillId="25" borderId="18" xfId="0" applyNumberFormat="1" applyFont="1" applyFill="1" applyBorder="1" applyAlignment="1">
      <alignment horizontal="center" vertical="center"/>
    </xf>
    <xf numFmtId="176" fontId="20" fillId="25" borderId="0" xfId="0" applyNumberFormat="1" applyFont="1" applyFill="1" applyBorder="1" applyAlignment="1">
      <alignment horizontal="center" vertical="center"/>
    </xf>
    <xf numFmtId="176" fontId="20" fillId="25" borderId="12" xfId="0" applyNumberFormat="1" applyFont="1" applyFill="1" applyBorder="1" applyAlignment="1">
      <alignment horizontal="center" vertical="center"/>
    </xf>
    <xf numFmtId="176" fontId="20" fillId="25" borderId="20" xfId="0" applyNumberFormat="1" applyFont="1" applyFill="1" applyBorder="1" applyAlignment="1">
      <alignment horizontal="center" vertical="center"/>
    </xf>
    <xf numFmtId="176" fontId="20" fillId="25" borderId="19" xfId="0" applyNumberFormat="1" applyFont="1" applyFill="1" applyBorder="1" applyAlignment="1">
      <alignment horizontal="center" vertical="center"/>
    </xf>
    <xf numFmtId="176" fontId="20" fillId="25" borderId="14" xfId="0" applyNumberFormat="1" applyFont="1" applyFill="1" applyBorder="1" applyAlignment="1">
      <alignment horizontal="center" vertical="center"/>
    </xf>
    <xf numFmtId="176" fontId="20" fillId="25" borderId="55" xfId="0" applyNumberFormat="1" applyFont="1" applyFill="1" applyBorder="1" applyAlignment="1">
      <alignment horizontal="center" vertical="center"/>
    </xf>
    <xf numFmtId="176" fontId="20" fillId="25" borderId="56" xfId="0" applyNumberFormat="1" applyFont="1" applyFill="1" applyBorder="1" applyAlignment="1">
      <alignment horizontal="center" vertical="center"/>
    </xf>
    <xf numFmtId="0" fontId="20" fillId="25" borderId="0" xfId="61" applyFont="1" applyFill="1" applyBorder="1" applyAlignment="1">
      <alignment horizontal="center" vertical="center"/>
      <protection/>
    </xf>
    <xf numFmtId="0" fontId="20" fillId="25" borderId="12" xfId="61" applyFont="1" applyFill="1" applyBorder="1" applyAlignment="1">
      <alignment horizontal="center" vertical="center"/>
      <protection/>
    </xf>
    <xf numFmtId="0" fontId="20" fillId="25" borderId="10" xfId="61" applyFont="1" applyFill="1" applyBorder="1" applyAlignment="1">
      <alignment horizontal="center" vertical="center"/>
      <protection/>
    </xf>
    <xf numFmtId="0" fontId="20" fillId="25" borderId="11" xfId="61" applyFont="1" applyFill="1" applyBorder="1" applyAlignment="1">
      <alignment horizontal="center" vertical="center"/>
      <protection/>
    </xf>
    <xf numFmtId="49" fontId="20" fillId="25" borderId="35" xfId="0" applyNumberFormat="1" applyFont="1" applyFill="1" applyBorder="1" applyAlignment="1">
      <alignment vertical="center" shrinkToFit="1"/>
    </xf>
    <xf numFmtId="49" fontId="20" fillId="25" borderId="36" xfId="0" applyNumberFormat="1" applyFont="1" applyFill="1" applyBorder="1" applyAlignment="1">
      <alignment vertical="center" shrinkToFit="1"/>
    </xf>
    <xf numFmtId="49" fontId="20" fillId="25" borderId="19" xfId="0" applyNumberFormat="1" applyFont="1" applyFill="1" applyBorder="1" applyAlignment="1">
      <alignment vertical="center" shrinkToFit="1"/>
    </xf>
    <xf numFmtId="49" fontId="20" fillId="25" borderId="14" xfId="0" applyNumberFormat="1" applyFont="1" applyFill="1" applyBorder="1" applyAlignment="1">
      <alignment vertical="center" shrinkToFit="1"/>
    </xf>
    <xf numFmtId="0" fontId="20" fillId="25" borderId="18" xfId="61" applyFont="1" applyFill="1" applyBorder="1" applyAlignment="1">
      <alignment horizontal="center" vertical="center"/>
      <protection/>
    </xf>
    <xf numFmtId="0" fontId="20" fillId="25" borderId="33" xfId="61" applyFont="1" applyFill="1" applyBorder="1" applyAlignment="1">
      <alignment horizontal="center" vertical="center"/>
      <protection/>
    </xf>
    <xf numFmtId="0" fontId="0" fillId="25" borderId="57" xfId="61" applyFont="1" applyFill="1" applyBorder="1" applyAlignment="1">
      <alignment horizontal="center" vertical="center"/>
      <protection/>
    </xf>
    <xf numFmtId="0" fontId="0" fillId="25" borderId="19" xfId="61" applyFont="1" applyFill="1" applyBorder="1" applyAlignment="1">
      <alignment horizontal="center" vertical="center"/>
      <protection/>
    </xf>
    <xf numFmtId="0" fontId="0" fillId="25" borderId="14" xfId="61" applyFont="1" applyFill="1" applyBorder="1" applyAlignment="1">
      <alignment horizontal="center" vertical="center"/>
      <protection/>
    </xf>
    <xf numFmtId="20" fontId="0" fillId="25" borderId="58" xfId="61" applyNumberFormat="1" applyFont="1" applyFill="1" applyBorder="1" applyAlignment="1">
      <alignment horizontal="center" vertical="center"/>
      <protection/>
    </xf>
    <xf numFmtId="0" fontId="0" fillId="25" borderId="31" xfId="61" applyFont="1" applyFill="1" applyBorder="1" applyAlignment="1">
      <alignment horizontal="center" vertical="center"/>
      <protection/>
    </xf>
    <xf numFmtId="0" fontId="0" fillId="25" borderId="59" xfId="61" applyFont="1" applyFill="1" applyBorder="1" applyAlignment="1">
      <alignment horizontal="center" vertical="center"/>
      <protection/>
    </xf>
    <xf numFmtId="0" fontId="20" fillId="25" borderId="30" xfId="0" applyFont="1" applyFill="1" applyBorder="1" applyAlignment="1">
      <alignment vertical="center" shrinkToFit="1"/>
    </xf>
    <xf numFmtId="0" fontId="20" fillId="25" borderId="17" xfId="0" applyFont="1" applyFill="1" applyBorder="1" applyAlignment="1">
      <alignment vertical="center" shrinkToFit="1"/>
    </xf>
    <xf numFmtId="0" fontId="20" fillId="25" borderId="10" xfId="0" applyFont="1" applyFill="1" applyBorder="1" applyAlignment="1">
      <alignment vertical="center" shrinkToFit="1"/>
    </xf>
    <xf numFmtId="0" fontId="20" fillId="25" borderId="11" xfId="0" applyFont="1" applyFill="1" applyBorder="1" applyAlignment="1">
      <alignment vertical="center" shrinkToFit="1"/>
    </xf>
    <xf numFmtId="177" fontId="22" fillId="25" borderId="10" xfId="0" applyNumberFormat="1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vertical="center" shrinkToFit="1"/>
    </xf>
    <xf numFmtId="0" fontId="20" fillId="25" borderId="36" xfId="0" applyFont="1" applyFill="1" applyBorder="1" applyAlignment="1">
      <alignment vertical="center" shrinkToFit="1"/>
    </xf>
    <xf numFmtId="0" fontId="20" fillId="25" borderId="19" xfId="0" applyFont="1" applyFill="1" applyBorder="1" applyAlignment="1">
      <alignment vertical="center" shrinkToFit="1"/>
    </xf>
    <xf numFmtId="0" fontId="20" fillId="25" borderId="14" xfId="0" applyFont="1" applyFill="1" applyBorder="1" applyAlignment="1">
      <alignment vertical="center" shrinkToFit="1"/>
    </xf>
    <xf numFmtId="177" fontId="22" fillId="25" borderId="30" xfId="0" applyNumberFormat="1" applyFont="1" applyFill="1" applyBorder="1" applyAlignment="1">
      <alignment horizontal="center" vertical="center"/>
    </xf>
    <xf numFmtId="176" fontId="20" fillId="25" borderId="21" xfId="0" applyNumberFormat="1" applyFont="1" applyFill="1" applyBorder="1" applyAlignment="1">
      <alignment horizontal="center" vertical="center"/>
    </xf>
    <xf numFmtId="176" fontId="20" fillId="25" borderId="30" xfId="0" applyNumberFormat="1" applyFont="1" applyFill="1" applyBorder="1" applyAlignment="1">
      <alignment horizontal="center" vertical="center"/>
    </xf>
    <xf numFmtId="176" fontId="20" fillId="25" borderId="17" xfId="0" applyNumberFormat="1" applyFont="1" applyFill="1" applyBorder="1" applyAlignment="1">
      <alignment horizontal="center" vertical="center"/>
    </xf>
    <xf numFmtId="176" fontId="20" fillId="25" borderId="33" xfId="0" applyNumberFormat="1" applyFont="1" applyFill="1" applyBorder="1" applyAlignment="1">
      <alignment horizontal="center" vertical="center"/>
    </xf>
    <xf numFmtId="176" fontId="20" fillId="25" borderId="10" xfId="0" applyNumberFormat="1" applyFont="1" applyFill="1" applyBorder="1" applyAlignment="1">
      <alignment horizontal="center" vertical="center"/>
    </xf>
    <xf numFmtId="176" fontId="20" fillId="25" borderId="11" xfId="0" applyNumberFormat="1" applyFont="1" applyFill="1" applyBorder="1" applyAlignment="1">
      <alignment horizontal="center" vertical="center"/>
    </xf>
    <xf numFmtId="176" fontId="20" fillId="25" borderId="60" xfId="0" applyNumberFormat="1" applyFont="1" applyFill="1" applyBorder="1" applyAlignment="1">
      <alignment horizontal="center" vertical="center"/>
    </xf>
    <xf numFmtId="176" fontId="20" fillId="25" borderId="61" xfId="0" applyNumberFormat="1" applyFont="1" applyFill="1" applyBorder="1" applyAlignment="1">
      <alignment horizontal="center" vertical="center"/>
    </xf>
    <xf numFmtId="0" fontId="20" fillId="25" borderId="62" xfId="0" applyFont="1" applyFill="1" applyBorder="1" applyAlignment="1">
      <alignment horizontal="center" vertical="center"/>
    </xf>
    <xf numFmtId="0" fontId="20" fillId="25" borderId="63" xfId="0" applyFont="1" applyFill="1" applyBorder="1" applyAlignment="1">
      <alignment horizontal="center" vertical="center"/>
    </xf>
    <xf numFmtId="0" fontId="20" fillId="25" borderId="64" xfId="0" applyFont="1" applyFill="1" applyBorder="1" applyAlignment="1">
      <alignment horizontal="center" vertical="center"/>
    </xf>
    <xf numFmtId="0" fontId="20" fillId="25" borderId="65" xfId="0" applyFont="1" applyFill="1" applyBorder="1" applyAlignment="1">
      <alignment horizontal="center" vertical="center" shrinkToFit="1"/>
    </xf>
    <xf numFmtId="0" fontId="20" fillId="25" borderId="63" xfId="0" applyFont="1" applyFill="1" applyBorder="1" applyAlignment="1">
      <alignment horizontal="center" vertical="center" shrinkToFit="1"/>
    </xf>
    <xf numFmtId="0" fontId="20" fillId="25" borderId="64" xfId="0" applyFont="1" applyFill="1" applyBorder="1" applyAlignment="1">
      <alignment horizontal="center" vertical="center" shrinkToFit="1"/>
    </xf>
    <xf numFmtId="49" fontId="20" fillId="25" borderId="66" xfId="0" applyNumberFormat="1" applyFont="1" applyFill="1" applyBorder="1" applyAlignment="1">
      <alignment horizontal="center" vertical="center"/>
    </xf>
    <xf numFmtId="49" fontId="20" fillId="25" borderId="30" xfId="0" applyNumberFormat="1" applyFont="1" applyFill="1" applyBorder="1" applyAlignment="1">
      <alignment horizontal="center" vertical="center"/>
    </xf>
    <xf numFmtId="49" fontId="20" fillId="25" borderId="57" xfId="0" applyNumberFormat="1" applyFont="1" applyFill="1" applyBorder="1" applyAlignment="1">
      <alignment horizontal="center" vertical="center"/>
    </xf>
    <xf numFmtId="49" fontId="20" fillId="25" borderId="19" xfId="0" applyNumberFormat="1" applyFont="1" applyFill="1" applyBorder="1" applyAlignment="1">
      <alignment horizontal="center" vertical="center"/>
    </xf>
    <xf numFmtId="49" fontId="20" fillId="25" borderId="25" xfId="0" applyNumberFormat="1" applyFont="1" applyFill="1" applyBorder="1" applyAlignment="1">
      <alignment horizontal="center" vertical="center"/>
    </xf>
    <xf numFmtId="49" fontId="20" fillId="25" borderId="0" xfId="0" applyNumberFormat="1" applyFont="1" applyFill="1" applyBorder="1" applyAlignment="1">
      <alignment horizontal="center" vertical="center"/>
    </xf>
    <xf numFmtId="49" fontId="20" fillId="25" borderId="27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/>
    </xf>
    <xf numFmtId="0" fontId="25" fillId="25" borderId="0" xfId="61" applyFont="1" applyFill="1" applyBorder="1" applyAlignment="1">
      <alignment horizontal="center" vertical="center"/>
      <protection/>
    </xf>
    <xf numFmtId="176" fontId="24" fillId="25" borderId="33" xfId="0" applyNumberFormat="1" applyFont="1" applyFill="1" applyBorder="1" applyAlignment="1">
      <alignment horizontal="center" vertical="center"/>
    </xf>
    <xf numFmtId="176" fontId="24" fillId="25" borderId="10" xfId="0" applyNumberFormat="1" applyFont="1" applyFill="1" applyBorder="1" applyAlignment="1">
      <alignment horizontal="center" vertical="center"/>
    </xf>
    <xf numFmtId="176" fontId="24" fillId="25" borderId="11" xfId="0" applyNumberFormat="1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0" fillId="25" borderId="26" xfId="61" applyFont="1" applyFill="1" applyBorder="1" applyAlignment="1">
      <alignment horizontal="center" vertical="center"/>
      <protection/>
    </xf>
    <xf numFmtId="0" fontId="20" fillId="25" borderId="28" xfId="61" applyFont="1" applyFill="1" applyBorder="1" applyAlignment="1">
      <alignment horizontal="center" vertical="center"/>
      <protection/>
    </xf>
    <xf numFmtId="0" fontId="20" fillId="25" borderId="13" xfId="61" applyFont="1" applyFill="1" applyBorder="1" applyAlignment="1">
      <alignment horizontal="center" vertical="center"/>
      <protection/>
    </xf>
    <xf numFmtId="0" fontId="20" fillId="25" borderId="67" xfId="61" applyFont="1" applyFill="1" applyBorder="1" applyAlignment="1">
      <alignment horizontal="center" vertical="center"/>
      <protection/>
    </xf>
    <xf numFmtId="49" fontId="20" fillId="25" borderId="25" xfId="61" applyNumberFormat="1" applyFont="1" applyFill="1" applyBorder="1" applyAlignment="1">
      <alignment horizontal="center" vertical="center"/>
      <protection/>
    </xf>
    <xf numFmtId="49" fontId="20" fillId="25" borderId="0" xfId="61" applyNumberFormat="1" applyFont="1" applyFill="1" applyBorder="1" applyAlignment="1">
      <alignment horizontal="center" vertical="center"/>
      <protection/>
    </xf>
    <xf numFmtId="49" fontId="20" fillId="25" borderId="27" xfId="61" applyNumberFormat="1" applyFont="1" applyFill="1" applyBorder="1" applyAlignment="1">
      <alignment horizontal="center" vertical="center"/>
      <protection/>
    </xf>
    <xf numFmtId="49" fontId="20" fillId="25" borderId="10" xfId="61" applyNumberFormat="1" applyFont="1" applyFill="1" applyBorder="1" applyAlignment="1">
      <alignment horizontal="center" vertical="center"/>
      <protection/>
    </xf>
    <xf numFmtId="0" fontId="20" fillId="25" borderId="37" xfId="61" applyFont="1" applyFill="1" applyBorder="1" applyAlignment="1">
      <alignment horizontal="center" vertical="center"/>
      <protection/>
    </xf>
    <xf numFmtId="0" fontId="20" fillId="25" borderId="38" xfId="61" applyFont="1" applyFill="1" applyBorder="1" applyAlignment="1">
      <alignment horizontal="center" vertical="center"/>
      <protection/>
    </xf>
    <xf numFmtId="0" fontId="20" fillId="25" borderId="68" xfId="61" applyFont="1" applyFill="1" applyBorder="1" applyAlignment="1">
      <alignment horizontal="center" vertical="center"/>
      <protection/>
    </xf>
    <xf numFmtId="0" fontId="20" fillId="25" borderId="47" xfId="61" applyFont="1" applyFill="1" applyBorder="1" applyAlignment="1">
      <alignment horizontal="center" vertical="center"/>
      <protection/>
    </xf>
    <xf numFmtId="0" fontId="20" fillId="25" borderId="48" xfId="61" applyFont="1" applyFill="1" applyBorder="1" applyAlignment="1">
      <alignment horizontal="center" vertical="center"/>
      <protection/>
    </xf>
    <xf numFmtId="0" fontId="20" fillId="25" borderId="49" xfId="61" applyFont="1" applyFill="1" applyBorder="1" applyAlignment="1">
      <alignment horizontal="center" vertical="center"/>
      <protection/>
    </xf>
    <xf numFmtId="0" fontId="20" fillId="25" borderId="69" xfId="0" applyFont="1" applyFill="1" applyBorder="1" applyAlignment="1">
      <alignment horizontal="center" vertical="center"/>
    </xf>
    <xf numFmtId="49" fontId="27" fillId="25" borderId="65" xfId="0" applyNumberFormat="1" applyFont="1" applyFill="1" applyBorder="1" applyAlignment="1">
      <alignment horizontal="center" vertical="center" wrapText="1"/>
    </xf>
    <xf numFmtId="49" fontId="27" fillId="25" borderId="63" xfId="0" applyNumberFormat="1" applyFont="1" applyFill="1" applyBorder="1" applyAlignment="1">
      <alignment horizontal="center" vertical="center" wrapText="1"/>
    </xf>
    <xf numFmtId="49" fontId="27" fillId="25" borderId="64" xfId="0" applyNumberFormat="1" applyFont="1" applyFill="1" applyBorder="1" applyAlignment="1">
      <alignment horizontal="center" vertical="center" wrapText="1"/>
    </xf>
    <xf numFmtId="0" fontId="0" fillId="25" borderId="32" xfId="61" applyFont="1" applyFill="1" applyBorder="1" applyAlignment="1">
      <alignment horizontal="center" vertical="center" shrinkToFit="1"/>
      <protection/>
    </xf>
    <xf numFmtId="0" fontId="0" fillId="25" borderId="70" xfId="61" applyFont="1" applyFill="1" applyBorder="1" applyAlignment="1">
      <alignment horizontal="center" vertical="center" shrinkToFit="1"/>
      <protection/>
    </xf>
    <xf numFmtId="49" fontId="0" fillId="25" borderId="10" xfId="61" applyNumberFormat="1" applyFont="1" applyFill="1" applyBorder="1" applyAlignment="1">
      <alignment horizontal="center" vertical="center"/>
      <protection/>
    </xf>
    <xf numFmtId="49" fontId="0" fillId="25" borderId="11" xfId="61" applyNumberFormat="1" applyFont="1" applyFill="1" applyBorder="1" applyAlignment="1">
      <alignment horizontal="center" vertical="center"/>
      <protection/>
    </xf>
    <xf numFmtId="20" fontId="0" fillId="25" borderId="33" xfId="61" applyNumberFormat="1" applyFont="1" applyFill="1" applyBorder="1" applyAlignment="1">
      <alignment horizontal="center" vertical="center"/>
      <protection/>
    </xf>
    <xf numFmtId="0" fontId="0" fillId="25" borderId="10" xfId="61" applyFont="1" applyFill="1" applyBorder="1" applyAlignment="1">
      <alignment horizontal="center" vertical="center"/>
      <protection/>
    </xf>
    <xf numFmtId="0" fontId="0" fillId="25" borderId="11" xfId="61" applyFont="1" applyFill="1" applyBorder="1" applyAlignment="1">
      <alignment horizontal="center" vertical="center"/>
      <protection/>
    </xf>
    <xf numFmtId="0" fontId="0" fillId="25" borderId="71" xfId="61" applyFont="1" applyFill="1" applyBorder="1" applyAlignment="1">
      <alignment vertical="center" shrinkToFit="1"/>
      <protection/>
    </xf>
    <xf numFmtId="0" fontId="0" fillId="25" borderId="32" xfId="61" applyFont="1" applyFill="1" applyBorder="1" applyAlignment="1">
      <alignment vertical="center" shrinkToFit="1"/>
      <protection/>
    </xf>
    <xf numFmtId="0" fontId="0" fillId="25" borderId="32" xfId="61" applyFont="1" applyFill="1" applyBorder="1" applyAlignment="1">
      <alignment horizontal="center" vertical="center"/>
      <protection/>
    </xf>
    <xf numFmtId="0" fontId="0" fillId="25" borderId="71" xfId="61" applyFont="1" applyFill="1" applyBorder="1" applyAlignment="1">
      <alignment horizontal="center" vertical="center"/>
      <protection/>
    </xf>
    <xf numFmtId="0" fontId="0" fillId="25" borderId="70" xfId="61" applyFont="1" applyFill="1" applyBorder="1" applyAlignment="1">
      <alignment horizontal="center" vertical="center"/>
      <protection/>
    </xf>
    <xf numFmtId="0" fontId="0" fillId="25" borderId="27" xfId="61" applyFont="1" applyFill="1" applyBorder="1" applyAlignment="1">
      <alignment horizontal="center" vertical="center"/>
      <protection/>
    </xf>
    <xf numFmtId="0" fontId="0" fillId="25" borderId="72" xfId="61" applyFont="1" applyFill="1" applyBorder="1" applyAlignment="1">
      <alignment horizontal="center" vertical="center"/>
      <protection/>
    </xf>
    <xf numFmtId="49" fontId="0" fillId="25" borderId="31" xfId="61" applyNumberFormat="1" applyFont="1" applyFill="1" applyBorder="1" applyAlignment="1">
      <alignment horizontal="center" vertical="center"/>
      <protection/>
    </xf>
    <xf numFmtId="49" fontId="0" fillId="25" borderId="59" xfId="61" applyNumberFormat="1" applyFont="1" applyFill="1" applyBorder="1" applyAlignment="1">
      <alignment horizontal="center" vertical="center"/>
      <protection/>
    </xf>
    <xf numFmtId="0" fontId="0" fillId="25" borderId="58" xfId="61" applyFont="1" applyFill="1" applyBorder="1" applyAlignment="1">
      <alignment vertical="center" shrinkToFit="1"/>
      <protection/>
    </xf>
    <xf numFmtId="0" fontId="0" fillId="25" borderId="31" xfId="61" applyFont="1" applyFill="1" applyBorder="1" applyAlignment="1">
      <alignment vertical="center" shrinkToFit="1"/>
      <protection/>
    </xf>
    <xf numFmtId="0" fontId="0" fillId="25" borderId="58" xfId="61" applyFont="1" applyFill="1" applyBorder="1" applyAlignment="1">
      <alignment horizontal="center" vertical="center"/>
      <protection/>
    </xf>
    <xf numFmtId="0" fontId="0" fillId="25" borderId="73" xfId="61" applyFont="1" applyFill="1" applyBorder="1" applyAlignment="1">
      <alignment horizontal="center" vertical="center"/>
      <protection/>
    </xf>
    <xf numFmtId="0" fontId="0" fillId="25" borderId="74" xfId="61" applyFont="1" applyFill="1" applyBorder="1" applyAlignment="1">
      <alignment horizontal="center" vertical="center"/>
      <protection/>
    </xf>
    <xf numFmtId="0" fontId="0" fillId="25" borderId="75" xfId="61" applyFont="1" applyFill="1" applyBorder="1" applyAlignment="1">
      <alignment horizontal="center" vertical="center"/>
      <protection/>
    </xf>
    <xf numFmtId="49" fontId="0" fillId="25" borderId="30" xfId="61" applyNumberFormat="1" applyFont="1" applyFill="1" applyBorder="1" applyAlignment="1">
      <alignment horizontal="center" vertical="center"/>
      <protection/>
    </xf>
    <xf numFmtId="49" fontId="0" fillId="25" borderId="17" xfId="61" applyNumberFormat="1" applyFont="1" applyFill="1" applyBorder="1" applyAlignment="1">
      <alignment horizontal="center" vertical="center"/>
      <protection/>
    </xf>
    <xf numFmtId="20" fontId="0" fillId="25" borderId="21" xfId="61" applyNumberFormat="1" applyFont="1" applyFill="1" applyBorder="1" applyAlignment="1">
      <alignment horizontal="center" vertical="center"/>
      <protection/>
    </xf>
    <xf numFmtId="0" fontId="0" fillId="25" borderId="30" xfId="61" applyFont="1" applyFill="1" applyBorder="1" applyAlignment="1">
      <alignment horizontal="center" vertical="center"/>
      <protection/>
    </xf>
    <xf numFmtId="0" fontId="0" fillId="25" borderId="17" xfId="61" applyFont="1" applyFill="1" applyBorder="1" applyAlignment="1">
      <alignment horizontal="center" vertical="center"/>
      <protection/>
    </xf>
    <xf numFmtId="0" fontId="0" fillId="25" borderId="31" xfId="0" applyFont="1" applyFill="1" applyBorder="1" applyAlignment="1">
      <alignment/>
    </xf>
    <xf numFmtId="0" fontId="0" fillId="25" borderId="20" xfId="61" applyFont="1" applyFill="1" applyBorder="1" applyAlignment="1">
      <alignment horizontal="center" vertical="center"/>
      <protection/>
    </xf>
    <xf numFmtId="0" fontId="0" fillId="25" borderId="54" xfId="61" applyFont="1" applyFill="1" applyBorder="1" applyAlignment="1">
      <alignment horizontal="center" vertical="center"/>
      <protection/>
    </xf>
    <xf numFmtId="0" fontId="0" fillId="25" borderId="66" xfId="61" applyFont="1" applyFill="1" applyBorder="1" applyAlignment="1">
      <alignment horizontal="center" vertical="center"/>
      <protection/>
    </xf>
    <xf numFmtId="0" fontId="0" fillId="25" borderId="15" xfId="61" applyFont="1" applyFill="1" applyBorder="1" applyAlignment="1">
      <alignment horizontal="center" vertical="center"/>
      <protection/>
    </xf>
    <xf numFmtId="20" fontId="0" fillId="25" borderId="31" xfId="61" applyNumberFormat="1" applyFont="1" applyFill="1" applyBorder="1" applyAlignment="1">
      <alignment horizontal="center" vertical="center"/>
      <protection/>
    </xf>
    <xf numFmtId="20" fontId="0" fillId="25" borderId="59" xfId="61" applyNumberFormat="1" applyFont="1" applyFill="1" applyBorder="1" applyAlignment="1">
      <alignment horizontal="center" vertical="center"/>
      <protection/>
    </xf>
    <xf numFmtId="0" fontId="0" fillId="25" borderId="20" xfId="61" applyFont="1" applyFill="1" applyBorder="1" applyAlignment="1">
      <alignment vertical="center" shrinkToFit="1"/>
      <protection/>
    </xf>
    <xf numFmtId="0" fontId="0" fillId="25" borderId="19" xfId="61" applyFont="1" applyFill="1" applyBorder="1" applyAlignment="1">
      <alignment vertical="center" shrinkToFit="1"/>
      <protection/>
    </xf>
    <xf numFmtId="0" fontId="0" fillId="25" borderId="14" xfId="61" applyFont="1" applyFill="1" applyBorder="1" applyAlignment="1">
      <alignment vertical="center" shrinkToFit="1"/>
      <protection/>
    </xf>
    <xf numFmtId="0" fontId="21" fillId="25" borderId="27" xfId="61" applyFont="1" applyFill="1" applyBorder="1" applyAlignment="1">
      <alignment horizontal="center" vertical="center" textRotation="255"/>
      <protection/>
    </xf>
    <xf numFmtId="0" fontId="21" fillId="25" borderId="10" xfId="61" applyFont="1" applyFill="1" applyBorder="1" applyAlignment="1">
      <alignment horizontal="center" vertical="center" textRotation="255"/>
      <protection/>
    </xf>
    <xf numFmtId="0" fontId="21" fillId="25" borderId="28" xfId="61" applyFont="1" applyFill="1" applyBorder="1" applyAlignment="1">
      <alignment horizontal="center" vertical="center" textRotation="255"/>
      <protection/>
    </xf>
    <xf numFmtId="49" fontId="0" fillId="25" borderId="0" xfId="61" applyNumberFormat="1" applyFont="1" applyFill="1" applyAlignment="1">
      <alignment horizontal="center" vertical="center"/>
      <protection/>
    </xf>
    <xf numFmtId="0" fontId="0" fillId="25" borderId="0" xfId="61" applyFont="1" applyFill="1" applyAlignment="1">
      <alignment vertical="center"/>
      <protection/>
    </xf>
    <xf numFmtId="31" fontId="0" fillId="25" borderId="62" xfId="61" applyNumberFormat="1" applyFont="1" applyFill="1" applyBorder="1" applyAlignment="1">
      <alignment horizontal="center" vertical="center"/>
      <protection/>
    </xf>
    <xf numFmtId="31" fontId="0" fillId="25" borderId="63" xfId="61" applyNumberFormat="1" applyFont="1" applyFill="1" applyBorder="1" applyAlignment="1">
      <alignment horizontal="center" vertical="center"/>
      <protection/>
    </xf>
    <xf numFmtId="31" fontId="0" fillId="25" borderId="76" xfId="61" applyNumberFormat="1" applyFont="1" applyFill="1" applyBorder="1" applyAlignment="1">
      <alignment horizontal="center" vertical="center"/>
      <protection/>
    </xf>
    <xf numFmtId="0" fontId="0" fillId="25" borderId="77" xfId="61" applyFont="1" applyFill="1" applyBorder="1" applyAlignment="1">
      <alignment horizontal="center" vertical="center"/>
      <protection/>
    </xf>
    <xf numFmtId="0" fontId="0" fillId="25" borderId="35" xfId="61" applyFont="1" applyFill="1" applyBorder="1" applyAlignment="1">
      <alignment horizontal="center" vertical="center"/>
      <protection/>
    </xf>
    <xf numFmtId="0" fontId="0" fillId="25" borderId="78" xfId="61" applyFont="1" applyFill="1" applyBorder="1" applyAlignment="1">
      <alignment horizontal="center" vertical="center"/>
      <protection/>
    </xf>
    <xf numFmtId="0" fontId="0" fillId="25" borderId="79" xfId="61" applyFont="1" applyFill="1" applyBorder="1" applyAlignment="1">
      <alignment horizontal="center" vertical="center"/>
      <protection/>
    </xf>
    <xf numFmtId="0" fontId="21" fillId="25" borderId="25" xfId="61" applyFont="1" applyFill="1" applyBorder="1" applyAlignment="1">
      <alignment horizontal="center" vertical="center" textRotation="255"/>
      <protection/>
    </xf>
    <xf numFmtId="0" fontId="0" fillId="25" borderId="0" xfId="61" applyFont="1" applyFill="1" applyBorder="1" applyAlignment="1">
      <alignment horizontal="center" vertical="center" textRotation="255"/>
      <protection/>
    </xf>
    <xf numFmtId="0" fontId="0" fillId="25" borderId="26" xfId="61" applyFont="1" applyFill="1" applyBorder="1" applyAlignment="1">
      <alignment horizontal="center" vertical="center" textRotation="255"/>
      <protection/>
    </xf>
    <xf numFmtId="0" fontId="26" fillId="25" borderId="25" xfId="61" applyFont="1" applyFill="1" applyBorder="1" applyAlignment="1">
      <alignment horizontal="center" vertical="distributed" textRotation="255"/>
      <protection/>
    </xf>
    <xf numFmtId="0" fontId="26" fillId="25" borderId="0" xfId="61" applyFont="1" applyFill="1" applyBorder="1" applyAlignment="1">
      <alignment horizontal="center" vertical="distributed" textRotation="255"/>
      <protection/>
    </xf>
    <xf numFmtId="0" fontId="26" fillId="25" borderId="26" xfId="61" applyFont="1" applyFill="1" applyBorder="1" applyAlignment="1">
      <alignment horizontal="center" vertical="distributed" textRotation="255"/>
      <protection/>
    </xf>
    <xf numFmtId="0" fontId="0" fillId="25" borderId="22" xfId="61" applyFont="1" applyFill="1" applyBorder="1" applyAlignment="1">
      <alignment horizontal="center" vertical="center"/>
      <protection/>
    </xf>
    <xf numFmtId="0" fontId="0" fillId="25" borderId="23" xfId="61" applyFont="1" applyFill="1" applyBorder="1" applyAlignment="1">
      <alignment horizontal="center" vertical="center"/>
      <protection/>
    </xf>
    <xf numFmtId="0" fontId="0" fillId="25" borderId="24" xfId="61" applyFont="1" applyFill="1" applyBorder="1" applyAlignment="1">
      <alignment horizontal="center" vertical="center"/>
      <protection/>
    </xf>
    <xf numFmtId="49" fontId="0" fillId="25" borderId="0" xfId="61" applyNumberFormat="1" applyFont="1" applyFill="1" applyBorder="1" applyAlignment="1">
      <alignment horizontal="center" vertical="center"/>
      <protection/>
    </xf>
    <xf numFmtId="0" fontId="0" fillId="25" borderId="0" xfId="61" applyFont="1" applyFill="1" applyBorder="1" applyAlignment="1">
      <alignment horizontal="center" vertical="center"/>
      <protection/>
    </xf>
    <xf numFmtId="0" fontId="25" fillId="25" borderId="0" xfId="61" applyFont="1" applyFill="1" applyBorder="1" applyAlignment="1">
      <alignment horizontal="center" vertical="top"/>
      <protection/>
    </xf>
    <xf numFmtId="0" fontId="0" fillId="25" borderId="0" xfId="61" applyFont="1" applyFill="1" applyBorder="1" applyAlignment="1">
      <alignment vertical="center"/>
      <protection/>
    </xf>
    <xf numFmtId="0" fontId="0" fillId="25" borderId="0" xfId="61" applyFont="1" applyFill="1" applyBorder="1" applyAlignment="1">
      <alignment vertical="center" shrinkToFit="1"/>
      <protection/>
    </xf>
    <xf numFmtId="49" fontId="0" fillId="25" borderId="32" xfId="61" applyNumberFormat="1" applyFont="1" applyFill="1" applyBorder="1" applyAlignment="1">
      <alignment horizontal="center" vertical="center" shrinkToFit="1"/>
      <protection/>
    </xf>
    <xf numFmtId="0" fontId="0" fillId="25" borderId="72" xfId="61" applyFont="1" applyFill="1" applyBorder="1" applyAlignment="1">
      <alignment horizontal="center" vertical="center" shrinkToFit="1"/>
      <protection/>
    </xf>
    <xf numFmtId="49" fontId="0" fillId="25" borderId="58" xfId="61" applyNumberFormat="1" applyFont="1" applyFill="1" applyBorder="1" applyAlignment="1">
      <alignment horizontal="center" vertical="center" shrinkToFit="1"/>
      <protection/>
    </xf>
    <xf numFmtId="49" fontId="0" fillId="25" borderId="31" xfId="61" applyNumberFormat="1" applyFont="1" applyFill="1" applyBorder="1" applyAlignment="1">
      <alignment horizontal="center" vertical="center" shrinkToFit="1"/>
      <protection/>
    </xf>
    <xf numFmtId="0" fontId="0" fillId="25" borderId="31" xfId="61" applyFont="1" applyFill="1" applyBorder="1" applyAlignment="1">
      <alignment horizontal="center" vertical="center" shrinkToFit="1"/>
      <protection/>
    </xf>
    <xf numFmtId="0" fontId="0" fillId="25" borderId="73" xfId="61" applyFont="1" applyFill="1" applyBorder="1" applyAlignment="1">
      <alignment horizontal="center" vertical="center" shrinkToFit="1"/>
      <protection/>
    </xf>
    <xf numFmtId="0" fontId="0" fillId="25" borderId="75" xfId="61" applyFont="1" applyFill="1" applyBorder="1" applyAlignment="1">
      <alignment horizontal="center" vertical="center" shrinkToFit="1"/>
      <protection/>
    </xf>
    <xf numFmtId="0" fontId="0" fillId="25" borderId="80" xfId="61" applyFont="1" applyFill="1" applyBorder="1" applyAlignment="1">
      <alignment horizontal="center" vertical="center"/>
      <protection/>
    </xf>
    <xf numFmtId="20" fontId="0" fillId="25" borderId="71" xfId="61" applyNumberFormat="1" applyFont="1" applyFill="1" applyBorder="1" applyAlignment="1">
      <alignment horizontal="center" vertical="center"/>
      <protection/>
    </xf>
    <xf numFmtId="49" fontId="0" fillId="25" borderId="73" xfId="61" applyNumberFormat="1" applyFont="1" applyFill="1" applyBorder="1" applyAlignment="1">
      <alignment horizontal="center" vertical="center" shrinkToFit="1"/>
      <protection/>
    </xf>
    <xf numFmtId="49" fontId="0" fillId="25" borderId="10" xfId="61" applyNumberFormat="1" applyFont="1" applyFill="1" applyBorder="1" applyAlignment="1">
      <alignment horizontal="center" vertical="center" shrinkToFit="1"/>
      <protection/>
    </xf>
    <xf numFmtId="0" fontId="0" fillId="25" borderId="10" xfId="61" applyFont="1" applyFill="1" applyBorder="1" applyAlignment="1">
      <alignment horizontal="center" vertical="center" shrinkToFit="1"/>
      <protection/>
    </xf>
    <xf numFmtId="0" fontId="0" fillId="25" borderId="11" xfId="61" applyFont="1" applyFill="1" applyBorder="1" applyAlignment="1">
      <alignment horizontal="center" vertical="center" shrinkToFit="1"/>
      <protection/>
    </xf>
    <xf numFmtId="0" fontId="0" fillId="25" borderId="81" xfId="61" applyFont="1" applyFill="1" applyBorder="1" applyAlignment="1">
      <alignment horizontal="center" vertical="center"/>
      <protection/>
    </xf>
    <xf numFmtId="49" fontId="0" fillId="25" borderId="33" xfId="61" applyNumberFormat="1" applyFont="1" applyFill="1" applyBorder="1" applyAlignment="1">
      <alignment horizontal="center" vertical="center" shrinkToFit="1"/>
      <protection/>
    </xf>
    <xf numFmtId="49" fontId="0" fillId="25" borderId="71" xfId="61" applyNumberFormat="1" applyFont="1" applyFill="1" applyBorder="1" applyAlignment="1">
      <alignment horizontal="center" vertical="center" shrinkToFit="1"/>
      <protection/>
    </xf>
    <xf numFmtId="0" fontId="0" fillId="25" borderId="58" xfId="61" applyFont="1" applyFill="1" applyBorder="1" applyAlignment="1">
      <alignment horizontal="center" vertical="center" shrinkToFit="1"/>
      <protection/>
    </xf>
    <xf numFmtId="0" fontId="0" fillId="25" borderId="19" xfId="61" applyFont="1" applyFill="1" applyBorder="1" applyAlignment="1">
      <alignment horizontal="center" vertical="center" shrinkToFit="1"/>
      <protection/>
    </xf>
    <xf numFmtId="49" fontId="0" fillId="25" borderId="75" xfId="61" applyNumberFormat="1" applyFont="1" applyFill="1" applyBorder="1" applyAlignment="1">
      <alignment horizontal="center" vertical="center" shrinkToFit="1"/>
      <protection/>
    </xf>
    <xf numFmtId="0" fontId="0" fillId="25" borderId="54" xfId="61" applyFont="1" applyFill="1" applyBorder="1" applyAlignment="1">
      <alignment horizontal="center" vertical="center" shrinkToFit="1"/>
      <protection/>
    </xf>
    <xf numFmtId="0" fontId="0" fillId="25" borderId="20" xfId="61" applyFont="1" applyFill="1" applyBorder="1" applyAlignment="1">
      <alignment horizontal="center" vertical="center" shrinkToFit="1"/>
      <protection/>
    </xf>
    <xf numFmtId="20" fontId="0" fillId="25" borderId="20" xfId="61" applyNumberFormat="1" applyFont="1" applyFill="1" applyBorder="1" applyAlignment="1">
      <alignment horizontal="center" vertical="center"/>
      <protection/>
    </xf>
    <xf numFmtId="49" fontId="0" fillId="25" borderId="59" xfId="61" applyNumberFormat="1" applyFont="1" applyFill="1" applyBorder="1" applyAlignment="1">
      <alignment horizontal="center" vertical="center" shrinkToFit="1"/>
      <protection/>
    </xf>
    <xf numFmtId="0" fontId="0" fillId="25" borderId="15" xfId="61" applyFont="1" applyFill="1" applyBorder="1" applyAlignment="1">
      <alignment horizontal="center" vertical="center" shrinkToFit="1"/>
      <protection/>
    </xf>
    <xf numFmtId="0" fontId="0" fillId="25" borderId="82" xfId="61" applyFont="1" applyFill="1" applyBorder="1" applyAlignment="1">
      <alignment horizontal="center" vertical="center"/>
      <protection/>
    </xf>
    <xf numFmtId="0" fontId="0" fillId="25" borderId="83" xfId="61" applyFont="1" applyFill="1" applyBorder="1" applyAlignment="1">
      <alignment horizontal="center" vertical="center"/>
      <protection/>
    </xf>
    <xf numFmtId="0" fontId="0" fillId="25" borderId="84" xfId="61" applyFont="1" applyFill="1" applyBorder="1" applyAlignment="1">
      <alignment horizontal="center" vertical="center"/>
      <protection/>
    </xf>
    <xf numFmtId="177" fontId="22" fillId="25" borderId="0" xfId="0" applyNumberFormat="1" applyFont="1" applyFill="1" applyBorder="1" applyAlignment="1">
      <alignment horizontal="center" vertical="center"/>
    </xf>
    <xf numFmtId="0" fontId="20" fillId="25" borderId="85" xfId="0" applyFont="1" applyFill="1" applyBorder="1" applyAlignment="1">
      <alignment horizontal="center" vertical="center"/>
    </xf>
    <xf numFmtId="0" fontId="20" fillId="25" borderId="86" xfId="0" applyFont="1" applyFill="1" applyBorder="1" applyAlignment="1">
      <alignment horizontal="center" vertical="center" shrinkToFit="1"/>
    </xf>
    <xf numFmtId="0" fontId="0" fillId="25" borderId="71" xfId="61" applyFont="1" applyFill="1" applyBorder="1" applyAlignment="1">
      <alignment horizontal="center" vertical="center" shrinkToFit="1"/>
      <protection/>
    </xf>
    <xf numFmtId="49" fontId="0" fillId="25" borderId="11" xfId="61" applyNumberFormat="1" applyFont="1" applyFill="1" applyBorder="1" applyAlignment="1">
      <alignment horizontal="center" vertical="center" shrinkToFit="1"/>
      <protection/>
    </xf>
    <xf numFmtId="0" fontId="0" fillId="25" borderId="50" xfId="61" applyFont="1" applyFill="1" applyBorder="1" applyAlignment="1">
      <alignment horizontal="center" vertical="center"/>
      <protection/>
    </xf>
    <xf numFmtId="0" fontId="0" fillId="25" borderId="51" xfId="61" applyFont="1" applyFill="1" applyBorder="1" applyAlignment="1">
      <alignment horizontal="center" vertical="center"/>
      <protection/>
    </xf>
    <xf numFmtId="0" fontId="0" fillId="25" borderId="52" xfId="61" applyFont="1" applyFill="1" applyBorder="1" applyAlignment="1">
      <alignment horizontal="center" vertical="center"/>
      <protection/>
    </xf>
    <xf numFmtId="0" fontId="0" fillId="25" borderId="87" xfId="61" applyFont="1" applyFill="1" applyBorder="1" applyAlignment="1">
      <alignment horizontal="center" vertical="center"/>
      <protection/>
    </xf>
    <xf numFmtId="0" fontId="29" fillId="24" borderId="25" xfId="62" applyFont="1" applyFill="1" applyBorder="1" applyAlignment="1">
      <alignment horizontal="center" vertical="center"/>
      <protection/>
    </xf>
    <xf numFmtId="0" fontId="29" fillId="24" borderId="0" xfId="62" applyFont="1" applyFill="1" applyBorder="1" applyAlignment="1">
      <alignment horizontal="center" vertical="center"/>
      <protection/>
    </xf>
    <xf numFmtId="0" fontId="29" fillId="24" borderId="26" xfId="62" applyFont="1" applyFill="1" applyBorder="1" applyAlignment="1">
      <alignment horizontal="center" vertical="center"/>
      <protection/>
    </xf>
    <xf numFmtId="0" fontId="23" fillId="24" borderId="19" xfId="62" applyFont="1" applyFill="1" applyBorder="1" applyAlignment="1">
      <alignment horizontal="center" vertical="center"/>
      <protection/>
    </xf>
    <xf numFmtId="0" fontId="23" fillId="24" borderId="0" xfId="62" applyFont="1" applyFill="1" applyBorder="1" applyAlignment="1">
      <alignment horizontal="center" vertical="center"/>
      <protection/>
    </xf>
    <xf numFmtId="0" fontId="30" fillId="24" borderId="25" xfId="62" applyFont="1" applyFill="1" applyBorder="1" applyAlignment="1">
      <alignment horizontal="center" vertical="center"/>
      <protection/>
    </xf>
    <xf numFmtId="0" fontId="30" fillId="24" borderId="0" xfId="62" applyFont="1" applyFill="1" applyBorder="1" applyAlignment="1">
      <alignment horizontal="center" vertical="center"/>
      <protection/>
    </xf>
    <xf numFmtId="0" fontId="30" fillId="24" borderId="26" xfId="62" applyFont="1" applyFill="1" applyBorder="1" applyAlignment="1">
      <alignment horizontal="center" vertical="center"/>
      <protection/>
    </xf>
    <xf numFmtId="0" fontId="31" fillId="25" borderId="82" xfId="61" applyFont="1" applyFill="1" applyBorder="1" applyAlignment="1">
      <alignment horizontal="center" vertical="center"/>
      <protection/>
    </xf>
    <xf numFmtId="0" fontId="31" fillId="25" borderId="83" xfId="61" applyFont="1" applyFill="1" applyBorder="1" applyAlignment="1">
      <alignment horizontal="center" vertical="center"/>
      <protection/>
    </xf>
    <xf numFmtId="0" fontId="31" fillId="25" borderId="84" xfId="61" applyFont="1" applyFill="1" applyBorder="1" applyAlignment="1">
      <alignment horizontal="center" vertical="center"/>
      <protection/>
    </xf>
    <xf numFmtId="0" fontId="31" fillId="25" borderId="87" xfId="61" applyFont="1" applyFill="1" applyBorder="1" applyAlignment="1">
      <alignment horizontal="center" vertical="center"/>
      <protection/>
    </xf>
    <xf numFmtId="0" fontId="31" fillId="25" borderId="57" xfId="61" applyFont="1" applyFill="1" applyBorder="1" applyAlignment="1">
      <alignment horizontal="center" vertical="center"/>
      <protection/>
    </xf>
    <xf numFmtId="0" fontId="31" fillId="25" borderId="19" xfId="61" applyFont="1" applyFill="1" applyBorder="1" applyAlignment="1">
      <alignment horizontal="center" vertical="center"/>
      <protection/>
    </xf>
    <xf numFmtId="0" fontId="31" fillId="25" borderId="14" xfId="61" applyFont="1" applyFill="1" applyBorder="1" applyAlignment="1">
      <alignment horizontal="center" vertical="center"/>
      <protection/>
    </xf>
    <xf numFmtId="0" fontId="31" fillId="25" borderId="20" xfId="61" applyFont="1" applyFill="1" applyBorder="1" applyAlignment="1">
      <alignment horizontal="center" vertical="center"/>
      <protection/>
    </xf>
    <xf numFmtId="0" fontId="31" fillId="25" borderId="15" xfId="61" applyFont="1" applyFill="1" applyBorder="1" applyAlignment="1">
      <alignment horizontal="center" vertical="center"/>
      <protection/>
    </xf>
    <xf numFmtId="0" fontId="31" fillId="25" borderId="19" xfId="0" applyFont="1" applyFill="1" applyBorder="1" applyAlignment="1">
      <alignment/>
    </xf>
    <xf numFmtId="0" fontId="31" fillId="25" borderId="14" xfId="0" applyFont="1" applyFill="1" applyBorder="1" applyAlignment="1">
      <alignment/>
    </xf>
    <xf numFmtId="0" fontId="31" fillId="25" borderId="54" xfId="61" applyFont="1" applyFill="1" applyBorder="1" applyAlignment="1">
      <alignment horizontal="center" vertical="center"/>
      <protection/>
    </xf>
    <xf numFmtId="0" fontId="31" fillId="25" borderId="74" xfId="61" applyFont="1" applyFill="1" applyBorder="1" applyAlignment="1">
      <alignment horizontal="center" vertical="center"/>
      <protection/>
    </xf>
    <xf numFmtId="0" fontId="31" fillId="25" borderId="31" xfId="61" applyFont="1" applyFill="1" applyBorder="1" applyAlignment="1">
      <alignment horizontal="center" vertical="center"/>
      <protection/>
    </xf>
    <xf numFmtId="0" fontId="31" fillId="25" borderId="59" xfId="61" applyFont="1" applyFill="1" applyBorder="1" applyAlignment="1">
      <alignment horizontal="center" vertical="center"/>
      <protection/>
    </xf>
    <xf numFmtId="20" fontId="31" fillId="25" borderId="58" xfId="61" applyNumberFormat="1" applyFont="1" applyFill="1" applyBorder="1" applyAlignment="1">
      <alignment horizontal="center" vertical="center"/>
      <protection/>
    </xf>
    <xf numFmtId="49" fontId="31" fillId="25" borderId="58" xfId="61" applyNumberFormat="1" applyFont="1" applyFill="1" applyBorder="1" applyAlignment="1">
      <alignment horizontal="center" vertical="center" shrinkToFit="1"/>
      <protection/>
    </xf>
    <xf numFmtId="0" fontId="31" fillId="25" borderId="31" xfId="61" applyFont="1" applyFill="1" applyBorder="1" applyAlignment="1">
      <alignment horizontal="center" vertical="center" shrinkToFit="1"/>
      <protection/>
    </xf>
    <xf numFmtId="49" fontId="31" fillId="25" borderId="31" xfId="61" applyNumberFormat="1" applyFont="1" applyFill="1" applyBorder="1" applyAlignment="1">
      <alignment horizontal="center" vertical="center" shrinkToFit="1"/>
      <protection/>
    </xf>
    <xf numFmtId="0" fontId="31" fillId="25" borderId="58" xfId="61" applyFont="1" applyFill="1" applyBorder="1" applyAlignment="1">
      <alignment horizontal="center" vertical="center" shrinkToFit="1"/>
      <protection/>
    </xf>
    <xf numFmtId="0" fontId="31" fillId="25" borderId="31" xfId="61" applyFont="1" applyFill="1" applyBorder="1" applyAlignment="1">
      <alignment horizontal="center" vertical="center"/>
      <protection/>
    </xf>
    <xf numFmtId="0" fontId="31" fillId="25" borderId="75" xfId="61" applyFont="1" applyFill="1" applyBorder="1" applyAlignment="1">
      <alignment horizontal="center" vertical="center" shrinkToFit="1"/>
      <protection/>
    </xf>
    <xf numFmtId="49" fontId="31" fillId="25" borderId="59" xfId="61" applyNumberFormat="1" applyFont="1" applyFill="1" applyBorder="1" applyAlignment="1">
      <alignment horizontal="center" vertical="center" shrinkToFit="1"/>
      <protection/>
    </xf>
    <xf numFmtId="0" fontId="31" fillId="25" borderId="73" xfId="61" applyFont="1" applyFill="1" applyBorder="1" applyAlignment="1">
      <alignment horizontal="center" vertical="center" shrinkToFit="1"/>
      <protection/>
    </xf>
    <xf numFmtId="0" fontId="31" fillId="25" borderId="59" xfId="61" applyFont="1" applyFill="1" applyBorder="1" applyAlignment="1">
      <alignment horizontal="center" vertical="center" shrinkToFit="1"/>
      <protection/>
    </xf>
    <xf numFmtId="0" fontId="31" fillId="25" borderId="20" xfId="61" applyFont="1" applyFill="1" applyBorder="1" applyAlignment="1">
      <alignment horizontal="center" vertical="center" shrinkToFit="1"/>
      <protection/>
    </xf>
    <xf numFmtId="0" fontId="31" fillId="25" borderId="19" xfId="61" applyFont="1" applyFill="1" applyBorder="1" applyAlignment="1">
      <alignment horizontal="center" vertical="center" shrinkToFit="1"/>
      <protection/>
    </xf>
    <xf numFmtId="0" fontId="31" fillId="25" borderId="19" xfId="61" applyFont="1" applyFill="1" applyBorder="1" applyAlignment="1">
      <alignment horizontal="center" vertical="center"/>
      <protection/>
    </xf>
    <xf numFmtId="0" fontId="31" fillId="25" borderId="15" xfId="61" applyFont="1" applyFill="1" applyBorder="1" applyAlignment="1">
      <alignment horizontal="center" vertical="center" shrinkToFit="1"/>
      <protection/>
    </xf>
    <xf numFmtId="0" fontId="31" fillId="25" borderId="21" xfId="61" applyFont="1" applyFill="1" applyBorder="1" applyAlignment="1">
      <alignment horizontal="center" vertical="center" shrinkToFit="1"/>
      <protection/>
    </xf>
    <xf numFmtId="0" fontId="31" fillId="25" borderId="30" xfId="61" applyFont="1" applyFill="1" applyBorder="1" applyAlignment="1">
      <alignment horizontal="center" vertical="center" shrinkToFit="1"/>
      <protection/>
    </xf>
    <xf numFmtId="0" fontId="31" fillId="25" borderId="30" xfId="61" applyFont="1" applyFill="1" applyBorder="1" applyAlignment="1">
      <alignment horizontal="center" vertical="center"/>
      <protection/>
    </xf>
    <xf numFmtId="0" fontId="31" fillId="25" borderId="3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伊丹地区招待組合せ2009" xfId="61"/>
    <cellStyle name="標準_駐車許可証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8"/>
  <sheetViews>
    <sheetView view="pageBreakPreview" zoomScaleSheetLayoutView="100" zoomScalePageLayoutView="0" workbookViewId="0" topLeftCell="A28">
      <selection activeCell="E28" sqref="E28"/>
    </sheetView>
  </sheetViews>
  <sheetFormatPr defaultColWidth="9.00390625" defaultRowHeight="13.5"/>
  <cols>
    <col min="1" max="1" width="5.50390625" style="1" customWidth="1"/>
    <col min="2" max="11" width="9.00390625" style="3" bestFit="1" customWidth="1"/>
    <col min="12" max="12" width="9.00390625" style="1" bestFit="1" customWidth="1"/>
    <col min="13" max="13" width="9.00390625" style="3" bestFit="1" customWidth="1"/>
    <col min="14" max="16384" width="9.00390625" style="3" customWidth="1"/>
  </cols>
  <sheetData>
    <row r="1" s="1" customFormat="1" ht="13.5"/>
    <row r="2" spans="2:25" ht="21" customHeigh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0.5" customHeight="1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21" customHeight="1">
      <c r="B4" s="82" t="s">
        <v>248</v>
      </c>
      <c r="C4" s="82"/>
      <c r="D4" s="82"/>
      <c r="E4" s="82"/>
      <c r="F4" s="82"/>
      <c r="G4" s="82"/>
      <c r="H4" s="82"/>
      <c r="I4" s="82"/>
      <c r="J4" s="82"/>
      <c r="K4" s="8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1" customHeight="1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1" customHeight="1">
      <c r="B6" s="86"/>
      <c r="C6" s="86"/>
      <c r="D6" s="86"/>
      <c r="E6" s="86"/>
      <c r="F6" s="86"/>
      <c r="G6" s="86"/>
      <c r="H6" s="86"/>
      <c r="I6" s="86"/>
      <c r="J6" s="86"/>
      <c r="K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1" customHeight="1">
      <c r="B7" s="82" t="s">
        <v>2</v>
      </c>
      <c r="C7" s="82"/>
      <c r="D7" s="82"/>
      <c r="E7" s="82"/>
      <c r="F7" s="82"/>
      <c r="G7" s="82"/>
      <c r="H7" s="82"/>
      <c r="I7" s="82"/>
      <c r="J7" s="82"/>
      <c r="K7" s="8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1" customHeight="1">
      <c r="B8" s="82" t="s">
        <v>3</v>
      </c>
      <c r="C8" s="82"/>
      <c r="D8" s="82"/>
      <c r="E8" s="82"/>
      <c r="F8" s="82"/>
      <c r="G8" s="82"/>
      <c r="H8" s="82"/>
      <c r="I8" s="82"/>
      <c r="J8" s="82"/>
      <c r="K8" s="8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1" customHeight="1">
      <c r="B9" s="82" t="s">
        <v>249</v>
      </c>
      <c r="C9" s="82"/>
      <c r="D9" s="82"/>
      <c r="E9" s="82"/>
      <c r="F9" s="82"/>
      <c r="G9" s="82"/>
      <c r="H9" s="82"/>
      <c r="I9" s="82"/>
      <c r="J9" s="82"/>
      <c r="K9" s="8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21" customHeight="1">
      <c r="B10" s="82" t="s">
        <v>4</v>
      </c>
      <c r="C10" s="82"/>
      <c r="D10" s="82"/>
      <c r="E10" s="82"/>
      <c r="F10" s="82"/>
      <c r="G10" s="82"/>
      <c r="H10" s="82"/>
      <c r="I10" s="82"/>
      <c r="J10" s="82"/>
      <c r="K10" s="8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21" customHeight="1">
      <c r="B11" s="82" t="s">
        <v>5</v>
      </c>
      <c r="C11" s="82"/>
      <c r="D11" s="82"/>
      <c r="E11" s="82"/>
      <c r="F11" s="82"/>
      <c r="G11" s="82"/>
      <c r="H11" s="82"/>
      <c r="I11" s="82"/>
      <c r="J11" s="82"/>
      <c r="K11" s="8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21" customHeight="1">
      <c r="B12" s="82" t="s">
        <v>6</v>
      </c>
      <c r="C12" s="82"/>
      <c r="D12" s="82"/>
      <c r="E12" s="82"/>
      <c r="F12" s="82"/>
      <c r="G12" s="82"/>
      <c r="H12" s="82"/>
      <c r="I12" s="82"/>
      <c r="J12" s="82"/>
      <c r="K12" s="8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21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21" customHeight="1">
      <c r="B14" s="2" t="s">
        <v>7</v>
      </c>
      <c r="C14" s="2"/>
      <c r="D14" s="2" t="s">
        <v>247</v>
      </c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ht="2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ht="21" customHeight="1">
      <c r="B16" s="82" t="s">
        <v>8</v>
      </c>
      <c r="C16" s="82"/>
      <c r="D16" s="82"/>
      <c r="E16" s="82"/>
      <c r="F16" s="82"/>
      <c r="G16" s="82"/>
      <c r="H16" s="82"/>
      <c r="I16" s="82"/>
      <c r="J16" s="82"/>
      <c r="K16" s="8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21" customHeight="1">
      <c r="B17" s="82" t="s">
        <v>9</v>
      </c>
      <c r="C17" s="82"/>
      <c r="D17" s="82"/>
      <c r="E17" s="82"/>
      <c r="F17" s="82"/>
      <c r="G17" s="82"/>
      <c r="H17" s="82"/>
      <c r="I17" s="82"/>
      <c r="J17" s="82"/>
      <c r="K17" s="8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21" customHeight="1">
      <c r="B18" s="2"/>
      <c r="C18" s="2"/>
      <c r="D18" s="14" t="s">
        <v>251</v>
      </c>
      <c r="E18" s="2"/>
      <c r="F18" s="2"/>
      <c r="G18" s="2"/>
      <c r="H18" s="2"/>
      <c r="I18" s="2"/>
      <c r="J18" s="2"/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21" customHeight="1">
      <c r="B19" s="2"/>
      <c r="C19" s="2"/>
      <c r="D19" s="14" t="s">
        <v>232</v>
      </c>
      <c r="E19" s="2"/>
      <c r="F19" s="2"/>
      <c r="G19" s="2"/>
      <c r="H19" s="2"/>
      <c r="I19" s="2"/>
      <c r="J19" s="2"/>
      <c r="K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ht="10.5" customHeight="1">
      <c r="B20" s="2"/>
      <c r="C20" s="2"/>
      <c r="D20" s="14"/>
      <c r="E20" s="2"/>
      <c r="F20" s="2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ht="21" customHeight="1">
      <c r="B21" s="82" t="s">
        <v>10</v>
      </c>
      <c r="C21" s="82"/>
      <c r="D21" s="82"/>
      <c r="E21" s="82"/>
      <c r="F21" s="82"/>
      <c r="G21" s="82"/>
      <c r="H21" s="82"/>
      <c r="I21" s="82"/>
      <c r="J21" s="82"/>
      <c r="K21" s="8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21" customHeight="1">
      <c r="B22" s="2"/>
      <c r="C22" s="2"/>
      <c r="D22" s="14" t="s">
        <v>11</v>
      </c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21" customHeight="1">
      <c r="B23" s="2"/>
      <c r="C23" s="2"/>
      <c r="D23" s="2" t="s">
        <v>12</v>
      </c>
      <c r="E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21" customHeight="1">
      <c r="B24" s="2"/>
      <c r="C24" s="2"/>
      <c r="D24" s="2" t="s">
        <v>13</v>
      </c>
      <c r="E24" s="2"/>
      <c r="F24" s="2"/>
      <c r="G24" s="2"/>
      <c r="H24" s="2"/>
      <c r="I24" s="2"/>
      <c r="J24" s="2"/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21" customHeight="1">
      <c r="B25" s="2"/>
      <c r="C25" s="2"/>
      <c r="D25" s="14" t="s">
        <v>14</v>
      </c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21" customHeight="1">
      <c r="B26" s="2"/>
      <c r="C26" s="2"/>
      <c r="D26" s="2" t="s">
        <v>15</v>
      </c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21" customHeight="1">
      <c r="B27" s="2"/>
      <c r="C27" s="2"/>
      <c r="D27" s="2" t="s">
        <v>16</v>
      </c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21" customHeight="1">
      <c r="B28" s="4"/>
      <c r="C28" s="5"/>
      <c r="D28" s="6"/>
      <c r="E28" s="6"/>
      <c r="F28" s="6"/>
      <c r="G28" s="4"/>
      <c r="H28" s="4"/>
      <c r="I28" s="4"/>
      <c r="J28" s="4"/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21" customHeight="1">
      <c r="B29" s="7" t="s">
        <v>17</v>
      </c>
      <c r="C29" s="7"/>
      <c r="D29" s="81" t="s">
        <v>18</v>
      </c>
      <c r="E29" s="81"/>
      <c r="F29" s="81"/>
      <c r="G29" s="81"/>
      <c r="H29" s="81"/>
      <c r="I29" s="81"/>
      <c r="J29" s="81"/>
      <c r="K29" s="8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21" customHeight="1">
      <c r="B30" s="2"/>
      <c r="C30" s="7"/>
      <c r="D30" s="81" t="s">
        <v>233</v>
      </c>
      <c r="E30" s="81"/>
      <c r="F30" s="81"/>
      <c r="G30" s="81"/>
      <c r="H30" s="81"/>
      <c r="I30" s="81"/>
      <c r="J30" s="81"/>
      <c r="K30" s="8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11" ht="21" customHeight="1">
      <c r="B31" s="2"/>
      <c r="C31" s="2"/>
      <c r="D31" s="83" t="s">
        <v>19</v>
      </c>
      <c r="E31" s="83"/>
      <c r="F31" s="83"/>
      <c r="G31" s="83"/>
      <c r="H31" s="83"/>
      <c r="I31" s="83"/>
      <c r="J31" s="83"/>
      <c r="K31" s="83"/>
    </row>
    <row r="32" spans="2:25" ht="33" customHeight="1">
      <c r="B32" s="2"/>
      <c r="C32" s="7"/>
      <c r="D32" s="84" t="s">
        <v>20</v>
      </c>
      <c r="E32" s="84"/>
      <c r="F32" s="84"/>
      <c r="G32" s="84"/>
      <c r="H32" s="84"/>
      <c r="I32" s="84"/>
      <c r="J32" s="84"/>
      <c r="K32" s="8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33" customHeight="1">
      <c r="B33" s="2"/>
      <c r="C33" s="7"/>
      <c r="D33" s="84" t="s">
        <v>21</v>
      </c>
      <c r="E33" s="84"/>
      <c r="F33" s="84"/>
      <c r="G33" s="84"/>
      <c r="H33" s="84"/>
      <c r="I33" s="84"/>
      <c r="J33" s="84"/>
      <c r="K33" s="8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2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5" customHeight="1">
      <c r="B35" s="81" t="s">
        <v>22</v>
      </c>
      <c r="C35" s="81"/>
      <c r="D35" s="81"/>
      <c r="E35" s="81"/>
      <c r="F35" s="81"/>
      <c r="G35" s="81"/>
      <c r="H35" s="81"/>
      <c r="I35" s="81"/>
      <c r="J35" s="81"/>
      <c r="K35" s="8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5" customHeight="1">
      <c r="B36" s="81" t="s">
        <v>164</v>
      </c>
      <c r="C36" s="81"/>
      <c r="D36" s="81"/>
      <c r="E36" s="81"/>
      <c r="F36" s="81"/>
      <c r="G36" s="81"/>
      <c r="H36" s="81"/>
      <c r="I36" s="81"/>
      <c r="J36" s="81"/>
      <c r="K36" s="8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5" customHeight="1">
      <c r="B37" s="81" t="s">
        <v>250</v>
      </c>
      <c r="C37" s="81"/>
      <c r="D37" s="81"/>
      <c r="E37" s="81"/>
      <c r="F37" s="81"/>
      <c r="G37" s="81"/>
      <c r="H37" s="81"/>
      <c r="I37" s="81"/>
      <c r="J37" s="81"/>
      <c r="K37" s="8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5" customHeight="1">
      <c r="B38" s="81" t="s">
        <v>234</v>
      </c>
      <c r="C38" s="81"/>
      <c r="D38" s="81"/>
      <c r="E38" s="81"/>
      <c r="F38" s="81"/>
      <c r="G38" s="81"/>
      <c r="H38" s="81"/>
      <c r="I38" s="81"/>
      <c r="J38" s="81"/>
      <c r="K38" s="8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</sheetData>
  <sheetProtection/>
  <mergeCells count="22">
    <mergeCell ref="B2:K2"/>
    <mergeCell ref="B4:K4"/>
    <mergeCell ref="B5:K5"/>
    <mergeCell ref="B6:J6"/>
    <mergeCell ref="B7:K7"/>
    <mergeCell ref="B8:K8"/>
    <mergeCell ref="B9:K9"/>
    <mergeCell ref="B10:K10"/>
    <mergeCell ref="B11:K11"/>
    <mergeCell ref="B12:K12"/>
    <mergeCell ref="B16:K16"/>
    <mergeCell ref="B17:K17"/>
    <mergeCell ref="B35:K35"/>
    <mergeCell ref="B36:K36"/>
    <mergeCell ref="B37:K37"/>
    <mergeCell ref="B38:K38"/>
    <mergeCell ref="B21:K21"/>
    <mergeCell ref="D29:K29"/>
    <mergeCell ref="D30:K30"/>
    <mergeCell ref="D31:K31"/>
    <mergeCell ref="D32:K32"/>
    <mergeCell ref="D33:K33"/>
  </mergeCells>
  <printOptions/>
  <pageMargins left="0.7868055555555555" right="0.39305555555555555" top="0.7868055555555555" bottom="0.5902777777777778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X95"/>
  <sheetViews>
    <sheetView tabSelected="1" view="pageBreakPreview" zoomScaleSheetLayoutView="100" zoomScalePageLayoutView="0" workbookViewId="0" topLeftCell="A4">
      <selection activeCell="G28" sqref="G28"/>
    </sheetView>
  </sheetViews>
  <sheetFormatPr defaultColWidth="9.00390625" defaultRowHeight="21" customHeight="1"/>
  <cols>
    <col min="1" max="1" width="4.125" style="8" customWidth="1"/>
    <col min="2" max="2" width="9.25390625" style="10" customWidth="1"/>
    <col min="3" max="3" width="3.625" style="10" customWidth="1"/>
    <col min="4" max="5" width="9.00390625" style="10" bestFit="1" customWidth="1"/>
    <col min="6" max="6" width="4.125" style="10" customWidth="1"/>
    <col min="7" max="7" width="10.625" style="10" customWidth="1"/>
    <col min="8" max="11" width="9.00390625" style="10" bestFit="1" customWidth="1"/>
    <col min="12" max="12" width="5.625" style="10" customWidth="1"/>
    <col min="13" max="13" width="4.125" style="8" customWidth="1"/>
    <col min="14" max="14" width="9.00390625" style="10" bestFit="1" customWidth="1"/>
    <col min="15" max="16384" width="9.00390625" style="10" customWidth="1"/>
  </cols>
  <sheetData>
    <row r="1" s="8" customFormat="1" ht="21" customHeight="1"/>
    <row r="2" spans="2:24" ht="21" customHeight="1">
      <c r="B2" s="88" t="s">
        <v>235</v>
      </c>
      <c r="C2" s="88"/>
      <c r="D2" s="88"/>
      <c r="E2" s="88"/>
      <c r="F2" s="88"/>
      <c r="G2" s="88"/>
      <c r="H2" s="88"/>
      <c r="I2" s="88"/>
      <c r="J2" s="88"/>
      <c r="K2" s="88"/>
      <c r="L2" s="88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21" customHeight="1">
      <c r="B3" s="11"/>
      <c r="C3" s="2"/>
      <c r="D3" s="2"/>
      <c r="E3" s="2"/>
      <c r="F3" s="2"/>
      <c r="G3" s="2"/>
      <c r="H3" s="2"/>
      <c r="I3" s="2"/>
      <c r="J3" s="2"/>
      <c r="K3" s="2"/>
      <c r="L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2:24" ht="21" customHeight="1">
      <c r="B4" s="2" t="s">
        <v>23</v>
      </c>
      <c r="C4" s="2"/>
      <c r="D4" s="2" t="s">
        <v>24</v>
      </c>
      <c r="E4" s="2"/>
      <c r="F4" s="2"/>
      <c r="G4" s="2"/>
      <c r="H4" s="2"/>
      <c r="I4" s="2"/>
      <c r="J4" s="2"/>
      <c r="K4" s="2"/>
      <c r="L4" s="2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21" customHeight="1">
      <c r="B5" s="11"/>
      <c r="C5" s="2"/>
      <c r="D5" s="2"/>
      <c r="E5" s="2"/>
      <c r="F5" s="2"/>
      <c r="G5" s="2"/>
      <c r="H5" s="2"/>
      <c r="I5" s="2"/>
      <c r="J5" s="2"/>
      <c r="K5" s="2"/>
      <c r="L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21" customHeight="1">
      <c r="B6" s="2" t="s">
        <v>25</v>
      </c>
      <c r="C6" s="2"/>
      <c r="D6" s="2" t="s">
        <v>26</v>
      </c>
      <c r="E6" s="2"/>
      <c r="F6" s="2"/>
      <c r="G6" s="2"/>
      <c r="H6" s="2"/>
      <c r="I6" s="2"/>
      <c r="J6" s="2"/>
      <c r="K6" s="2"/>
      <c r="L6" s="2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ht="21" customHeight="1">
      <c r="B7" s="11"/>
      <c r="C7" s="2"/>
      <c r="D7" s="2"/>
      <c r="E7" s="2"/>
      <c r="F7" s="2"/>
      <c r="G7" s="2"/>
      <c r="H7" s="2"/>
      <c r="I7" s="2"/>
      <c r="J7" s="2"/>
      <c r="K7" s="2"/>
      <c r="L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ht="21" customHeight="1">
      <c r="B8" s="2" t="s">
        <v>27</v>
      </c>
      <c r="C8" s="2"/>
      <c r="D8" s="2" t="s">
        <v>28</v>
      </c>
      <c r="E8" s="2"/>
      <c r="F8" s="2"/>
      <c r="G8" s="2"/>
      <c r="H8" s="2"/>
      <c r="I8" s="2"/>
      <c r="J8" s="2"/>
      <c r="K8" s="2"/>
      <c r="L8" s="2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ht="21" customHeight="1">
      <c r="B9" s="11"/>
      <c r="C9" s="2"/>
      <c r="D9" s="2"/>
      <c r="E9" s="2"/>
      <c r="F9" s="2"/>
      <c r="G9" s="2"/>
      <c r="H9" s="2"/>
      <c r="I9" s="2"/>
      <c r="J9" s="2"/>
      <c r="K9" s="2"/>
      <c r="L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ht="21" customHeight="1">
      <c r="B10" s="2" t="s">
        <v>29</v>
      </c>
      <c r="C10" s="2"/>
      <c r="D10" s="2" t="s">
        <v>236</v>
      </c>
      <c r="E10" s="2"/>
      <c r="F10" s="2"/>
      <c r="G10" s="2"/>
      <c r="H10" s="2"/>
      <c r="I10" s="2"/>
      <c r="J10" s="2"/>
      <c r="K10" s="2"/>
      <c r="L10" s="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ht="21" customHeight="1">
      <c r="B11" s="11"/>
      <c r="C11" s="2"/>
      <c r="D11" s="2"/>
      <c r="E11" s="2"/>
      <c r="F11" s="2"/>
      <c r="G11" s="2"/>
      <c r="H11" s="2"/>
      <c r="I11" s="2"/>
      <c r="J11" s="2"/>
      <c r="K11" s="2"/>
      <c r="L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ht="21" customHeight="1">
      <c r="B12" s="2" t="s">
        <v>30</v>
      </c>
      <c r="C12" s="2"/>
      <c r="D12" s="2" t="s">
        <v>238</v>
      </c>
      <c r="E12" s="2"/>
      <c r="F12" s="2"/>
      <c r="G12" s="2"/>
      <c r="H12" s="2"/>
      <c r="I12" s="2"/>
      <c r="J12" s="2"/>
      <c r="K12" s="2"/>
      <c r="L12" s="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1" customHeight="1">
      <c r="A13" s="10"/>
      <c r="B13" s="2"/>
      <c r="C13" s="2"/>
      <c r="D13" s="2" t="s">
        <v>237</v>
      </c>
      <c r="E13" s="2"/>
      <c r="F13" s="2"/>
      <c r="G13" s="2"/>
      <c r="H13" s="2"/>
      <c r="I13" s="2"/>
      <c r="J13" s="2"/>
      <c r="K13" s="2"/>
      <c r="L13" s="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1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1" customHeight="1">
      <c r="A15" s="10"/>
      <c r="B15" s="2" t="s">
        <v>31</v>
      </c>
      <c r="C15" s="2"/>
      <c r="D15" s="2" t="s">
        <v>32</v>
      </c>
      <c r="E15" s="2"/>
      <c r="F15" s="2"/>
      <c r="G15" s="2"/>
      <c r="H15" s="2"/>
      <c r="I15" s="2"/>
      <c r="J15" s="2"/>
      <c r="K15" s="2"/>
      <c r="L15" s="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1" customHeight="1">
      <c r="A16" s="10"/>
      <c r="B16" s="2"/>
      <c r="C16" s="2"/>
      <c r="D16" s="2" t="s">
        <v>33</v>
      </c>
      <c r="E16" s="2"/>
      <c r="F16" s="2"/>
      <c r="G16" s="2"/>
      <c r="H16" s="2"/>
      <c r="I16" s="2"/>
      <c r="J16" s="2"/>
      <c r="K16" s="2"/>
      <c r="L16" s="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1" customHeight="1">
      <c r="A17" s="10"/>
      <c r="B17" s="2"/>
      <c r="C17" s="2"/>
      <c r="D17" s="2" t="s">
        <v>34</v>
      </c>
      <c r="E17" s="2"/>
      <c r="F17" s="2"/>
      <c r="G17" s="2"/>
      <c r="H17" s="2"/>
      <c r="I17" s="2"/>
      <c r="J17" s="2"/>
      <c r="K17" s="2"/>
      <c r="L17" s="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1" customHeight="1">
      <c r="A18" s="10"/>
      <c r="B18" s="11"/>
      <c r="C18" s="2"/>
      <c r="D18" s="2"/>
      <c r="E18" s="2"/>
      <c r="F18" s="2"/>
      <c r="G18" s="2"/>
      <c r="H18" s="2"/>
      <c r="I18" s="2"/>
      <c r="J18" s="2"/>
      <c r="K18" s="2"/>
      <c r="L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1" customHeight="1">
      <c r="A19" s="10"/>
      <c r="B19" s="2" t="s">
        <v>35</v>
      </c>
      <c r="C19" s="2"/>
      <c r="D19" s="2" t="s">
        <v>36</v>
      </c>
      <c r="E19" s="2"/>
      <c r="F19" s="2"/>
      <c r="G19" s="2"/>
      <c r="H19" s="2"/>
      <c r="I19" s="2"/>
      <c r="J19" s="2"/>
      <c r="K19" s="2"/>
      <c r="L19" s="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1" customHeight="1">
      <c r="A20" s="10"/>
      <c r="B20" s="2"/>
      <c r="C20" s="2"/>
      <c r="D20" s="2" t="s">
        <v>223</v>
      </c>
      <c r="E20" s="2"/>
      <c r="F20" s="2"/>
      <c r="G20" s="2"/>
      <c r="H20" s="2"/>
      <c r="I20" s="2"/>
      <c r="J20" s="2"/>
      <c r="K20" s="2"/>
      <c r="L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1" customHeight="1">
      <c r="A21" s="10"/>
      <c r="B21" s="2"/>
      <c r="C21" s="2"/>
      <c r="D21" s="2" t="s">
        <v>37</v>
      </c>
      <c r="E21" s="2"/>
      <c r="F21" s="2"/>
      <c r="G21" s="2"/>
      <c r="H21" s="2"/>
      <c r="I21" s="2"/>
      <c r="J21" s="2"/>
      <c r="K21" s="2"/>
      <c r="L21" s="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1" customHeight="1">
      <c r="A22" s="10"/>
      <c r="B22" s="2"/>
      <c r="C22" s="2"/>
      <c r="D22" s="2" t="s">
        <v>224</v>
      </c>
      <c r="E22" s="2"/>
      <c r="F22" s="2"/>
      <c r="G22" s="2"/>
      <c r="H22" s="2"/>
      <c r="I22" s="2"/>
      <c r="J22" s="2"/>
      <c r="K22" s="2"/>
      <c r="L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1" customHeight="1">
      <c r="A23" s="10"/>
      <c r="B23" s="2"/>
      <c r="C23" s="2"/>
      <c r="D23" s="2" t="s">
        <v>38</v>
      </c>
      <c r="E23" s="2"/>
      <c r="F23" s="2"/>
      <c r="G23" s="2"/>
      <c r="H23" s="2"/>
      <c r="I23" s="2"/>
      <c r="J23" s="2"/>
      <c r="K23" s="2"/>
      <c r="L23" s="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1" customHeight="1">
      <c r="A24" s="10"/>
      <c r="B24" s="2"/>
      <c r="C24" s="2"/>
      <c r="D24" s="2" t="s">
        <v>39</v>
      </c>
      <c r="E24" s="2"/>
      <c r="F24" s="2"/>
      <c r="G24" s="2"/>
      <c r="H24" s="2"/>
      <c r="I24" s="2"/>
      <c r="J24" s="2"/>
      <c r="K24" s="2"/>
      <c r="L24" s="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1" customHeight="1">
      <c r="A25" s="10"/>
      <c r="B25" s="2"/>
      <c r="C25" s="2"/>
      <c r="D25" s="2" t="s">
        <v>40</v>
      </c>
      <c r="E25" s="2"/>
      <c r="F25" s="2"/>
      <c r="G25" s="2"/>
      <c r="H25" s="2"/>
      <c r="I25" s="2"/>
      <c r="J25" s="2"/>
      <c r="K25" s="2"/>
      <c r="L25" s="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1" customHeight="1">
      <c r="A26" s="10"/>
      <c r="B26" s="2"/>
      <c r="C26" s="2"/>
      <c r="D26" s="2" t="s">
        <v>225</v>
      </c>
      <c r="E26" s="2"/>
      <c r="F26" s="2"/>
      <c r="G26" s="2"/>
      <c r="H26" s="2"/>
      <c r="I26" s="2"/>
      <c r="J26" s="2"/>
      <c r="K26" s="2"/>
      <c r="L26" s="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1" customHeight="1">
      <c r="A27" s="10"/>
      <c r="B27" s="2"/>
      <c r="C27" s="2"/>
      <c r="D27" s="2" t="s">
        <v>226</v>
      </c>
      <c r="E27" s="2"/>
      <c r="F27" s="2"/>
      <c r="G27" s="2"/>
      <c r="H27" s="2"/>
      <c r="I27" s="2"/>
      <c r="J27" s="2"/>
      <c r="K27" s="2"/>
      <c r="L27" s="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1" customHeight="1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1" customHeight="1">
      <c r="A29" s="10"/>
      <c r="B29" s="2" t="s">
        <v>41</v>
      </c>
      <c r="C29" s="2"/>
      <c r="D29" s="2" t="s">
        <v>42</v>
      </c>
      <c r="E29" s="2"/>
      <c r="F29" s="2"/>
      <c r="G29" s="2"/>
      <c r="H29" s="2"/>
      <c r="I29" s="2"/>
      <c r="J29" s="2"/>
      <c r="K29" s="2"/>
      <c r="L29" s="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1" customHeight="1">
      <c r="A30" s="10"/>
      <c r="B30" s="2"/>
      <c r="C30" s="2"/>
      <c r="D30" s="2" t="s">
        <v>43</v>
      </c>
      <c r="E30" s="2"/>
      <c r="F30" s="2"/>
      <c r="G30" s="2"/>
      <c r="H30" s="2"/>
      <c r="I30" s="2"/>
      <c r="J30" s="2"/>
      <c r="K30" s="2"/>
      <c r="L30" s="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1" customHeight="1">
      <c r="A31" s="10"/>
      <c r="B31" s="2"/>
      <c r="C31" s="2"/>
      <c r="D31" s="2" t="s">
        <v>44</v>
      </c>
      <c r="E31" s="2"/>
      <c r="F31" s="2"/>
      <c r="G31" s="2"/>
      <c r="H31" s="2"/>
      <c r="I31" s="2"/>
      <c r="J31" s="2"/>
      <c r="K31" s="2"/>
      <c r="L31" s="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1" customHeight="1">
      <c r="A32" s="10"/>
      <c r="B32" s="2"/>
      <c r="C32" s="2"/>
      <c r="D32" s="2" t="s">
        <v>45</v>
      </c>
      <c r="E32" s="2"/>
      <c r="F32" s="2"/>
      <c r="G32" s="2"/>
      <c r="H32" s="2"/>
      <c r="I32" s="2"/>
      <c r="J32" s="2"/>
      <c r="K32" s="2"/>
      <c r="L32" s="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1" customHeight="1">
      <c r="A33" s="10"/>
      <c r="B33" s="2"/>
      <c r="C33" s="2"/>
      <c r="D33" s="2" t="s">
        <v>46</v>
      </c>
      <c r="E33" s="2"/>
      <c r="F33" s="2"/>
      <c r="G33" s="2"/>
      <c r="H33" s="2"/>
      <c r="I33" s="2"/>
      <c r="J33" s="2"/>
      <c r="K33" s="2"/>
      <c r="L33" s="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1" customHeight="1">
      <c r="A34" s="10"/>
      <c r="B34" s="2"/>
      <c r="C34" s="2"/>
      <c r="D34" s="2" t="s">
        <v>47</v>
      </c>
      <c r="E34" s="2"/>
      <c r="F34" s="2"/>
      <c r="G34" s="2"/>
      <c r="H34" s="2"/>
      <c r="I34" s="2"/>
      <c r="J34" s="2"/>
      <c r="K34" s="2"/>
      <c r="L34" s="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1" customHeight="1">
      <c r="A35" s="10"/>
      <c r="B35" s="2"/>
      <c r="C35" s="2"/>
      <c r="D35" s="2" t="s">
        <v>253</v>
      </c>
      <c r="E35" s="2"/>
      <c r="F35" s="2"/>
      <c r="G35" s="2"/>
      <c r="H35" s="2"/>
      <c r="I35" s="2"/>
      <c r="J35" s="2"/>
      <c r="K35" s="2"/>
      <c r="L35" s="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1" customHeight="1">
      <c r="A36" s="10"/>
      <c r="B36" s="2"/>
      <c r="C36" s="2"/>
      <c r="D36" s="2" t="s">
        <v>252</v>
      </c>
      <c r="E36" s="2"/>
      <c r="F36" s="2"/>
      <c r="G36" s="2"/>
      <c r="H36" s="2"/>
      <c r="I36" s="2"/>
      <c r="J36" s="2"/>
      <c r="K36" s="2"/>
      <c r="L36" s="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1" customHeight="1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1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1" customHeight="1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1" customHeight="1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1" customHeight="1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1" customHeight="1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1" customHeight="1">
      <c r="A43" s="10"/>
      <c r="B43" s="2"/>
      <c r="C43" s="2"/>
      <c r="D43" s="2" t="s">
        <v>48</v>
      </c>
      <c r="E43" s="2"/>
      <c r="F43" s="2"/>
      <c r="G43" s="2"/>
      <c r="H43" s="2"/>
      <c r="I43" s="2"/>
      <c r="J43" s="2"/>
      <c r="K43" s="2"/>
      <c r="L43" s="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1" customHeight="1">
      <c r="A44" s="10"/>
      <c r="B44" s="2"/>
      <c r="C44" s="2"/>
      <c r="D44" s="2" t="s">
        <v>166</v>
      </c>
      <c r="E44" s="2"/>
      <c r="F44" s="2"/>
      <c r="G44" s="2"/>
      <c r="H44" s="2"/>
      <c r="I44" s="2"/>
      <c r="J44" s="2"/>
      <c r="K44" s="2"/>
      <c r="L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1" customHeight="1">
      <c r="A45" s="10"/>
      <c r="B45" s="2"/>
      <c r="C45" s="2"/>
      <c r="D45" s="2" t="s">
        <v>165</v>
      </c>
      <c r="E45" s="2"/>
      <c r="F45" s="2"/>
      <c r="G45" s="2"/>
      <c r="H45" s="2"/>
      <c r="I45" s="2"/>
      <c r="J45" s="2"/>
      <c r="K45" s="2"/>
      <c r="L45" s="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1" customHeight="1">
      <c r="A46" s="10"/>
      <c r="B46" s="2"/>
      <c r="C46" s="2"/>
      <c r="D46" s="2" t="s">
        <v>49</v>
      </c>
      <c r="E46" s="2"/>
      <c r="F46" s="2"/>
      <c r="G46" s="2"/>
      <c r="H46" s="2"/>
      <c r="I46" s="2"/>
      <c r="J46" s="2"/>
      <c r="K46" s="2"/>
      <c r="L46" s="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1" customHeight="1">
      <c r="A47" s="10"/>
      <c r="B47" s="11"/>
      <c r="C47" s="2"/>
      <c r="D47" s="2" t="s">
        <v>50</v>
      </c>
      <c r="E47" s="2"/>
      <c r="F47" s="2"/>
      <c r="G47" s="2"/>
      <c r="H47" s="2"/>
      <c r="I47" s="2"/>
      <c r="J47" s="2"/>
      <c r="K47" s="2"/>
      <c r="L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1" customHeight="1">
      <c r="A48" s="10"/>
      <c r="B48" s="11"/>
      <c r="C48" s="2"/>
      <c r="D48" s="2" t="s">
        <v>227</v>
      </c>
      <c r="E48" s="2"/>
      <c r="F48" s="2"/>
      <c r="G48" s="2"/>
      <c r="H48" s="2"/>
      <c r="I48" s="2"/>
      <c r="J48" s="2"/>
      <c r="K48" s="2"/>
      <c r="L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1" customHeight="1">
      <c r="A49" s="10"/>
      <c r="B49" s="11"/>
      <c r="C49" s="2"/>
      <c r="D49" s="2" t="s">
        <v>51</v>
      </c>
      <c r="E49" s="2"/>
      <c r="F49" s="2"/>
      <c r="G49" s="2"/>
      <c r="H49" s="2"/>
      <c r="I49" s="2"/>
      <c r="J49" s="2"/>
      <c r="K49" s="2"/>
      <c r="L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1" customHeight="1">
      <c r="A50" s="10"/>
      <c r="B50" s="9"/>
      <c r="C50" s="13"/>
      <c r="D50" s="83" t="s">
        <v>52</v>
      </c>
      <c r="E50" s="83"/>
      <c r="F50" s="83"/>
      <c r="G50" s="83"/>
      <c r="H50" s="83"/>
      <c r="I50" s="83"/>
      <c r="J50" s="83"/>
      <c r="K50" s="83"/>
      <c r="L50" s="8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1" customHeight="1">
      <c r="A51" s="10"/>
      <c r="B51" s="13"/>
      <c r="C51" s="13"/>
      <c r="D51" s="83" t="s">
        <v>53</v>
      </c>
      <c r="E51" s="83"/>
      <c r="F51" s="83"/>
      <c r="G51" s="83"/>
      <c r="H51" s="83"/>
      <c r="I51" s="83"/>
      <c r="J51" s="83"/>
      <c r="K51" s="83"/>
      <c r="L51" s="83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1" customHeight="1">
      <c r="A52" s="10"/>
      <c r="B52" s="9"/>
      <c r="C52" s="13"/>
      <c r="D52" s="83" t="s">
        <v>54</v>
      </c>
      <c r="E52" s="83"/>
      <c r="F52" s="83"/>
      <c r="G52" s="83"/>
      <c r="H52" s="83"/>
      <c r="I52" s="83"/>
      <c r="J52" s="83"/>
      <c r="K52" s="83"/>
      <c r="L52" s="83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1" customHeight="1">
      <c r="A53" s="10"/>
      <c r="B53" s="13"/>
      <c r="C53" s="13"/>
      <c r="D53" s="83" t="s">
        <v>55</v>
      </c>
      <c r="E53" s="83"/>
      <c r="F53" s="83"/>
      <c r="G53" s="83"/>
      <c r="H53" s="83"/>
      <c r="I53" s="83"/>
      <c r="J53" s="83"/>
      <c r="K53" s="83"/>
      <c r="L53" s="83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1" customHeight="1">
      <c r="A54" s="10"/>
      <c r="B54" s="9"/>
      <c r="C54" s="13"/>
      <c r="D54" s="83" t="s">
        <v>56</v>
      </c>
      <c r="E54" s="83"/>
      <c r="F54" s="83"/>
      <c r="G54" s="83"/>
      <c r="H54" s="83"/>
      <c r="I54" s="83"/>
      <c r="J54" s="83"/>
      <c r="K54" s="83"/>
      <c r="L54" s="8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21" customHeight="1">
      <c r="A55" s="10"/>
      <c r="B55" s="9"/>
      <c r="C55" s="13"/>
      <c r="D55" s="13"/>
      <c r="E55" s="13"/>
      <c r="F55" s="13"/>
      <c r="G55" s="13"/>
      <c r="H55" s="13"/>
      <c r="I55" s="13"/>
      <c r="J55" s="13"/>
      <c r="K55" s="13"/>
      <c r="L55" s="1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1" customHeight="1">
      <c r="A56" s="10"/>
      <c r="B56" s="83" t="s">
        <v>168</v>
      </c>
      <c r="C56" s="83"/>
      <c r="D56" s="83"/>
      <c r="E56" s="83"/>
      <c r="F56" s="83"/>
      <c r="G56" s="13"/>
      <c r="H56" s="13"/>
      <c r="I56" s="13"/>
      <c r="J56" s="13"/>
      <c r="K56" s="13"/>
      <c r="L56" s="1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1" customHeight="1">
      <c r="A57" s="1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1" customHeight="1">
      <c r="A58" s="10"/>
      <c r="B58" s="83" t="s">
        <v>228</v>
      </c>
      <c r="C58" s="83"/>
      <c r="D58" s="83" t="s">
        <v>167</v>
      </c>
      <c r="E58" s="83"/>
      <c r="F58" s="83"/>
      <c r="G58" s="83"/>
      <c r="H58" s="83" t="s">
        <v>57</v>
      </c>
      <c r="I58" s="83"/>
      <c r="J58" s="83"/>
      <c r="K58" s="83"/>
      <c r="L58" s="8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1" customHeight="1">
      <c r="A59" s="10"/>
      <c r="B59" s="13"/>
      <c r="C59" s="13"/>
      <c r="D59" s="83" t="s">
        <v>58</v>
      </c>
      <c r="E59" s="83"/>
      <c r="F59" s="83"/>
      <c r="G59" s="83"/>
      <c r="H59" s="83" t="s">
        <v>57</v>
      </c>
      <c r="I59" s="83"/>
      <c r="J59" s="83"/>
      <c r="K59" s="83"/>
      <c r="L59" s="8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1" customHeight="1">
      <c r="A60" s="10"/>
      <c r="B60" s="13"/>
      <c r="C60" s="13"/>
      <c r="D60" s="83" t="s">
        <v>59</v>
      </c>
      <c r="E60" s="83"/>
      <c r="F60" s="83"/>
      <c r="G60" s="83"/>
      <c r="H60" s="83" t="s">
        <v>60</v>
      </c>
      <c r="I60" s="83"/>
      <c r="J60" s="83"/>
      <c r="K60" s="83"/>
      <c r="L60" s="83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1" customHeight="1">
      <c r="A61" s="10"/>
      <c r="B61" s="13"/>
      <c r="C61" s="13"/>
      <c r="D61" s="83" t="s">
        <v>61</v>
      </c>
      <c r="E61" s="83"/>
      <c r="F61" s="83"/>
      <c r="G61" s="83"/>
      <c r="H61" s="83" t="s">
        <v>60</v>
      </c>
      <c r="I61" s="83"/>
      <c r="J61" s="83"/>
      <c r="K61" s="83"/>
      <c r="L61" s="83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1" customHeight="1">
      <c r="A62" s="10"/>
      <c r="B62" s="13"/>
      <c r="C62" s="13"/>
      <c r="D62" s="83" t="s">
        <v>62</v>
      </c>
      <c r="E62" s="83"/>
      <c r="F62" s="83"/>
      <c r="G62" s="83"/>
      <c r="H62" s="83"/>
      <c r="I62" s="83"/>
      <c r="J62" s="83"/>
      <c r="K62" s="83"/>
      <c r="L62" s="8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1" customHeight="1">
      <c r="A63" s="1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1" customHeight="1">
      <c r="A64" s="10"/>
      <c r="B64" s="83" t="s">
        <v>63</v>
      </c>
      <c r="C64" s="83"/>
      <c r="D64" s="83" t="s">
        <v>64</v>
      </c>
      <c r="E64" s="83"/>
      <c r="F64" s="83"/>
      <c r="G64" s="83"/>
      <c r="H64" s="83"/>
      <c r="I64" s="83"/>
      <c r="J64" s="83"/>
      <c r="K64" s="83"/>
      <c r="L64" s="8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1" customHeight="1">
      <c r="A65" s="1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1" customHeight="1">
      <c r="A66" s="10"/>
      <c r="B66" s="83" t="s">
        <v>65</v>
      </c>
      <c r="C66" s="83"/>
      <c r="D66" s="83" t="s">
        <v>66</v>
      </c>
      <c r="E66" s="83"/>
      <c r="F66" s="83"/>
      <c r="G66" s="83"/>
      <c r="H66" s="83"/>
      <c r="I66" s="83"/>
      <c r="J66" s="83"/>
      <c r="K66" s="83"/>
      <c r="L66" s="8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1" customHeight="1">
      <c r="A67" s="10"/>
      <c r="B67" s="13"/>
      <c r="C67" s="13"/>
      <c r="D67" s="83" t="s">
        <v>67</v>
      </c>
      <c r="E67" s="83"/>
      <c r="F67" s="83"/>
      <c r="G67" s="83"/>
      <c r="H67" s="83"/>
      <c r="I67" s="83"/>
      <c r="J67" s="83"/>
      <c r="K67" s="83"/>
      <c r="L67" s="8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1" customHeight="1">
      <c r="A68" s="10"/>
      <c r="B68" s="13"/>
      <c r="C68" s="13"/>
      <c r="D68" s="83" t="s">
        <v>229</v>
      </c>
      <c r="E68" s="83"/>
      <c r="F68" s="83"/>
      <c r="G68" s="83"/>
      <c r="H68" s="83"/>
      <c r="I68" s="83"/>
      <c r="J68" s="83"/>
      <c r="K68" s="83"/>
      <c r="L68" s="8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1" customHeight="1">
      <c r="A69" s="10"/>
      <c r="B69" s="13"/>
      <c r="C69" s="13"/>
      <c r="D69" s="83" t="s">
        <v>68</v>
      </c>
      <c r="E69" s="83"/>
      <c r="F69" s="83"/>
      <c r="G69" s="83"/>
      <c r="H69" s="83"/>
      <c r="I69" s="83"/>
      <c r="J69" s="83"/>
      <c r="K69" s="83"/>
      <c r="L69" s="8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1" customHeight="1">
      <c r="A70" s="10"/>
      <c r="B70" s="13"/>
      <c r="C70" s="13"/>
      <c r="D70" s="83" t="s">
        <v>230</v>
      </c>
      <c r="E70" s="83"/>
      <c r="F70" s="83"/>
      <c r="G70" s="83"/>
      <c r="H70" s="83"/>
      <c r="I70" s="83"/>
      <c r="J70" s="83"/>
      <c r="K70" s="83"/>
      <c r="L70" s="8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1" customHeight="1">
      <c r="A71" s="10"/>
      <c r="B71" s="13"/>
      <c r="C71" s="13"/>
      <c r="D71" s="2" t="s">
        <v>69</v>
      </c>
      <c r="E71" s="13"/>
      <c r="F71" s="13"/>
      <c r="G71" s="13"/>
      <c r="H71" s="13"/>
      <c r="I71" s="13"/>
      <c r="J71" s="13"/>
      <c r="K71" s="13"/>
      <c r="L71" s="1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1" customHeight="1">
      <c r="A72" s="10"/>
      <c r="B72" s="13"/>
      <c r="C72" s="13"/>
      <c r="D72" s="2" t="s">
        <v>231</v>
      </c>
      <c r="E72" s="13"/>
      <c r="F72" s="13"/>
      <c r="G72" s="13"/>
      <c r="H72" s="13"/>
      <c r="I72" s="13"/>
      <c r="J72" s="13"/>
      <c r="K72" s="13"/>
      <c r="L72" s="1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1" customHeight="1">
      <c r="A73" s="10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1" customHeight="1">
      <c r="A74" s="10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1" customHeight="1">
      <c r="A75" s="10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1" customHeight="1">
      <c r="A76" s="1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12" ht="21" customHeight="1">
      <c r="A77" s="10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24" ht="21" customHeight="1">
      <c r="A78" s="10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1" customHeight="1">
      <c r="A79" s="10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1" customHeight="1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1" customHeight="1">
      <c r="A81" s="1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1" customHeight="1">
      <c r="A82" s="1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1" customHeight="1">
      <c r="A83" s="1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1" customHeight="1">
      <c r="A84" s="1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1" customHeight="1">
      <c r="A85" s="1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1" customHeight="1">
      <c r="A86" s="1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1" customHeight="1">
      <c r="A87" s="1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1" customHeight="1">
      <c r="A88" s="1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1" customHeight="1">
      <c r="A89" s="1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1" customHeight="1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1" customHeight="1">
      <c r="A91" s="1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1" customHeight="1">
      <c r="A92" s="1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1" customHeight="1">
      <c r="A93" s="1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1" customHeight="1">
      <c r="A94" s="1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1" customHeight="1">
      <c r="A95" s="1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</sheetData>
  <sheetProtection/>
  <mergeCells count="32">
    <mergeCell ref="B56:F56"/>
    <mergeCell ref="B2:L2"/>
    <mergeCell ref="D50:L50"/>
    <mergeCell ref="D51:L51"/>
    <mergeCell ref="D52:L52"/>
    <mergeCell ref="D53:L53"/>
    <mergeCell ref="D54:L54"/>
    <mergeCell ref="D59:G59"/>
    <mergeCell ref="H59:L59"/>
    <mergeCell ref="D60:G60"/>
    <mergeCell ref="H60:L60"/>
    <mergeCell ref="D58:G58"/>
    <mergeCell ref="B73:L73"/>
    <mergeCell ref="B58:C58"/>
    <mergeCell ref="H58:L58"/>
    <mergeCell ref="D61:G61"/>
    <mergeCell ref="H61:L61"/>
    <mergeCell ref="D62:L62"/>
    <mergeCell ref="B64:C64"/>
    <mergeCell ref="D64:L64"/>
    <mergeCell ref="B66:C66"/>
    <mergeCell ref="D66:L66"/>
    <mergeCell ref="B75:L75"/>
    <mergeCell ref="B76:L76"/>
    <mergeCell ref="B77:L77"/>
    <mergeCell ref="B78:L78"/>
    <mergeCell ref="B79:L79"/>
    <mergeCell ref="D67:L67"/>
    <mergeCell ref="D68:L68"/>
    <mergeCell ref="D69:L69"/>
    <mergeCell ref="D70:L70"/>
    <mergeCell ref="B74:L74"/>
  </mergeCells>
  <printOptions/>
  <pageMargins left="0.7868055555555555" right="0.6680555555555555" top="0.8659722222222223" bottom="0.39305555555555555" header="0.5111111111111111" footer="0.511111111111111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Y236"/>
  <sheetViews>
    <sheetView view="pageBreakPreview" zoomScaleSheetLayoutView="100" zoomScalePageLayoutView="0" workbookViewId="0" topLeftCell="A200">
      <selection activeCell="U49" sqref="U49:AA49"/>
    </sheetView>
  </sheetViews>
  <sheetFormatPr defaultColWidth="9.00390625" defaultRowHeight="13.5"/>
  <cols>
    <col min="1" max="1" width="2.125" style="15" customWidth="1"/>
    <col min="2" max="76" width="1.25" style="15" customWidth="1"/>
    <col min="77" max="77" width="9.00390625" style="15" bestFit="1" customWidth="1"/>
    <col min="78" max="16384" width="9.00390625" style="15" customWidth="1"/>
  </cols>
  <sheetData>
    <row r="1" spans="2:75" ht="24" customHeight="1">
      <c r="B1" s="188" t="s">
        <v>242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</row>
    <row r="2" spans="2:75" ht="24" customHeight="1" thickBot="1">
      <c r="B2" s="188" t="s">
        <v>70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</row>
    <row r="3" spans="2:75" ht="10.5" customHeight="1" hidden="1">
      <c r="B3" s="198" t="s">
        <v>71</v>
      </c>
      <c r="C3" s="199"/>
      <c r="D3" s="140" t="s">
        <v>72</v>
      </c>
      <c r="E3" s="140"/>
      <c r="F3" s="140"/>
      <c r="G3" s="140"/>
      <c r="H3" s="140"/>
      <c r="I3" s="140"/>
      <c r="J3" s="140"/>
      <c r="K3" s="141"/>
      <c r="L3" s="148"/>
      <c r="M3" s="140"/>
      <c r="N3" s="140"/>
      <c r="O3" s="140"/>
      <c r="P3" s="60"/>
      <c r="Q3" s="140"/>
      <c r="R3" s="140"/>
      <c r="S3" s="61"/>
      <c r="T3" s="148"/>
      <c r="U3" s="140"/>
      <c r="V3" s="140"/>
      <c r="W3" s="140"/>
      <c r="X3" s="60"/>
      <c r="Y3" s="140"/>
      <c r="Z3" s="140"/>
      <c r="AA3" s="61"/>
      <c r="AB3" s="148"/>
      <c r="AC3" s="140"/>
      <c r="AD3" s="140"/>
      <c r="AE3" s="140"/>
      <c r="AF3" s="60"/>
      <c r="AG3" s="140"/>
      <c r="AH3" s="140"/>
      <c r="AI3" s="61"/>
      <c r="AJ3" s="202"/>
      <c r="AK3" s="203"/>
      <c r="AL3" s="203"/>
      <c r="AM3" s="203"/>
      <c r="AN3" s="203"/>
      <c r="AO3" s="203"/>
      <c r="AP3" s="203"/>
      <c r="AQ3" s="204"/>
      <c r="AR3" s="140">
        <f>IF(L3="○",1,0)+IF(T3="○",1,0)+IF(AB3="○",1,0)</f>
        <v>0</v>
      </c>
      <c r="AS3" s="140"/>
      <c r="AT3" s="140"/>
      <c r="AU3" s="141"/>
      <c r="AV3" s="140">
        <f>IF(L3="●",1,0)+IF(T3="●",1,0)+IF(AB3="●",1,0)</f>
        <v>0</v>
      </c>
      <c r="AW3" s="140"/>
      <c r="AX3" s="140"/>
      <c r="AY3" s="141"/>
      <c r="AZ3" s="140">
        <f>IF(L3="△",1,0)+IF(T3="△",1,0)+IF(AB3="△",1,0)</f>
        <v>0</v>
      </c>
      <c r="BA3" s="140"/>
      <c r="BB3" s="140"/>
      <c r="BC3" s="141"/>
      <c r="BD3" s="148">
        <f>SUM(AR3*3+AZ3)</f>
        <v>0</v>
      </c>
      <c r="BE3" s="140"/>
      <c r="BF3" s="140"/>
      <c r="BG3" s="141"/>
      <c r="BH3" s="148">
        <f>SUM(N3+N4+V3+V4+AD3+AD4)</f>
        <v>0</v>
      </c>
      <c r="BI3" s="140"/>
      <c r="BJ3" s="140"/>
      <c r="BK3" s="141"/>
      <c r="BL3" s="148">
        <f>SUM(Q3+Q4+Y3+Y4+AG3+AG4)</f>
        <v>0</v>
      </c>
      <c r="BM3" s="140"/>
      <c r="BN3" s="140"/>
      <c r="BO3" s="141"/>
      <c r="BP3" s="148">
        <f>SUM(BH3-BL3)</f>
        <v>0</v>
      </c>
      <c r="BQ3" s="140"/>
      <c r="BR3" s="140"/>
      <c r="BS3" s="196"/>
      <c r="BT3" s="140"/>
      <c r="BU3" s="140"/>
      <c r="BV3" s="140"/>
      <c r="BW3" s="194"/>
    </row>
    <row r="4" spans="2:75" ht="10.5" customHeight="1" hidden="1">
      <c r="B4" s="200"/>
      <c r="C4" s="201"/>
      <c r="D4" s="142"/>
      <c r="E4" s="142"/>
      <c r="F4" s="142"/>
      <c r="G4" s="142"/>
      <c r="H4" s="142"/>
      <c r="I4" s="142"/>
      <c r="J4" s="142"/>
      <c r="K4" s="143"/>
      <c r="L4" s="149"/>
      <c r="M4" s="142"/>
      <c r="N4" s="142"/>
      <c r="O4" s="142"/>
      <c r="P4" s="16"/>
      <c r="Q4" s="142"/>
      <c r="R4" s="142"/>
      <c r="S4" s="17"/>
      <c r="T4" s="149"/>
      <c r="U4" s="142"/>
      <c r="V4" s="142"/>
      <c r="W4" s="142"/>
      <c r="X4" s="16"/>
      <c r="Y4" s="142"/>
      <c r="Z4" s="142"/>
      <c r="AA4" s="17"/>
      <c r="AB4" s="149"/>
      <c r="AC4" s="142"/>
      <c r="AD4" s="142"/>
      <c r="AE4" s="142"/>
      <c r="AF4" s="16"/>
      <c r="AG4" s="142"/>
      <c r="AH4" s="142"/>
      <c r="AI4" s="17"/>
      <c r="AJ4" s="205"/>
      <c r="AK4" s="206"/>
      <c r="AL4" s="206"/>
      <c r="AM4" s="206"/>
      <c r="AN4" s="206"/>
      <c r="AO4" s="206"/>
      <c r="AP4" s="206"/>
      <c r="AQ4" s="207"/>
      <c r="AR4" s="142"/>
      <c r="AS4" s="142"/>
      <c r="AT4" s="142"/>
      <c r="AU4" s="143"/>
      <c r="AV4" s="142"/>
      <c r="AW4" s="142"/>
      <c r="AX4" s="142"/>
      <c r="AY4" s="143"/>
      <c r="AZ4" s="142"/>
      <c r="BA4" s="142"/>
      <c r="BB4" s="142"/>
      <c r="BC4" s="143"/>
      <c r="BD4" s="149"/>
      <c r="BE4" s="142"/>
      <c r="BF4" s="142"/>
      <c r="BG4" s="143"/>
      <c r="BH4" s="149"/>
      <c r="BI4" s="142"/>
      <c r="BJ4" s="142"/>
      <c r="BK4" s="143"/>
      <c r="BL4" s="149"/>
      <c r="BM4" s="142"/>
      <c r="BN4" s="142"/>
      <c r="BO4" s="143"/>
      <c r="BP4" s="149"/>
      <c r="BQ4" s="142"/>
      <c r="BR4" s="142"/>
      <c r="BS4" s="197"/>
      <c r="BT4" s="142"/>
      <c r="BU4" s="142"/>
      <c r="BV4" s="142"/>
      <c r="BW4" s="195"/>
    </row>
    <row r="5" spans="2:75" s="18" customFormat="1" ht="27" customHeight="1" thickBot="1">
      <c r="B5" s="174" t="s">
        <v>73</v>
      </c>
      <c r="C5" s="175"/>
      <c r="D5" s="175"/>
      <c r="E5" s="175"/>
      <c r="F5" s="175"/>
      <c r="G5" s="175"/>
      <c r="H5" s="175"/>
      <c r="I5" s="175"/>
      <c r="J5" s="175"/>
      <c r="K5" s="176"/>
      <c r="L5" s="177" t="str">
        <f>IF(D6="","",D6)</f>
        <v>ＲＦＣ</v>
      </c>
      <c r="M5" s="178"/>
      <c r="N5" s="178"/>
      <c r="O5" s="178"/>
      <c r="P5" s="178"/>
      <c r="Q5" s="178"/>
      <c r="R5" s="178"/>
      <c r="S5" s="179"/>
      <c r="T5" s="177" t="str">
        <f>IF(D8="","",D8)</f>
        <v>中泉尾JSC</v>
      </c>
      <c r="U5" s="178"/>
      <c r="V5" s="178"/>
      <c r="W5" s="178"/>
      <c r="X5" s="178"/>
      <c r="Y5" s="178"/>
      <c r="Z5" s="178"/>
      <c r="AA5" s="179"/>
      <c r="AB5" s="177" t="str">
        <f>IF(D10="","",D10)</f>
        <v>天神川SC</v>
      </c>
      <c r="AC5" s="178"/>
      <c r="AD5" s="178"/>
      <c r="AE5" s="178"/>
      <c r="AF5" s="178"/>
      <c r="AG5" s="178"/>
      <c r="AH5" s="178"/>
      <c r="AI5" s="179"/>
      <c r="AJ5" s="177" t="str">
        <f>IF(D12="","",D12)</f>
        <v>伊丹コリアFC</v>
      </c>
      <c r="AK5" s="178"/>
      <c r="AL5" s="178"/>
      <c r="AM5" s="178"/>
      <c r="AN5" s="178"/>
      <c r="AO5" s="178"/>
      <c r="AP5" s="178"/>
      <c r="AQ5" s="304"/>
      <c r="AR5" s="176" t="s">
        <v>74</v>
      </c>
      <c r="AS5" s="208"/>
      <c r="AT5" s="208"/>
      <c r="AU5" s="208"/>
      <c r="AV5" s="208" t="s">
        <v>75</v>
      </c>
      <c r="AW5" s="208"/>
      <c r="AX5" s="208"/>
      <c r="AY5" s="208"/>
      <c r="AZ5" s="208" t="s">
        <v>76</v>
      </c>
      <c r="BA5" s="208"/>
      <c r="BB5" s="208"/>
      <c r="BC5" s="208"/>
      <c r="BD5" s="208" t="s">
        <v>77</v>
      </c>
      <c r="BE5" s="208"/>
      <c r="BF5" s="208"/>
      <c r="BG5" s="208"/>
      <c r="BH5" s="208" t="s">
        <v>78</v>
      </c>
      <c r="BI5" s="208"/>
      <c r="BJ5" s="208"/>
      <c r="BK5" s="208"/>
      <c r="BL5" s="208" t="s">
        <v>79</v>
      </c>
      <c r="BM5" s="208"/>
      <c r="BN5" s="208"/>
      <c r="BO5" s="208"/>
      <c r="BP5" s="209" t="s">
        <v>80</v>
      </c>
      <c r="BQ5" s="210"/>
      <c r="BR5" s="210"/>
      <c r="BS5" s="211"/>
      <c r="BT5" s="176" t="s">
        <v>81</v>
      </c>
      <c r="BU5" s="208"/>
      <c r="BV5" s="208"/>
      <c r="BW5" s="303"/>
    </row>
    <row r="6" spans="2:75" s="18" customFormat="1" ht="12" customHeight="1" thickTop="1">
      <c r="B6" s="184" t="s">
        <v>82</v>
      </c>
      <c r="C6" s="185"/>
      <c r="D6" s="161" t="s">
        <v>349</v>
      </c>
      <c r="E6" s="161"/>
      <c r="F6" s="161"/>
      <c r="G6" s="161"/>
      <c r="H6" s="161"/>
      <c r="I6" s="161"/>
      <c r="J6" s="161"/>
      <c r="K6" s="162"/>
      <c r="L6" s="101"/>
      <c r="M6" s="102"/>
      <c r="N6" s="102"/>
      <c r="O6" s="102"/>
      <c r="P6" s="102"/>
      <c r="Q6" s="102"/>
      <c r="R6" s="102"/>
      <c r="S6" s="103"/>
      <c r="T6" s="98" t="s">
        <v>170</v>
      </c>
      <c r="U6" s="99"/>
      <c r="V6" s="99"/>
      <c r="W6" s="99"/>
      <c r="X6" s="99"/>
      <c r="Y6" s="99"/>
      <c r="Z6" s="99"/>
      <c r="AA6" s="100"/>
      <c r="AB6" s="108">
        <f>IF(AD6="","",IF(AD6+AD7-AG6-AG7&gt;0,"○",IF(AD6+AD7-AG6-AG7=0,"△",IF(AD6+AD7-AG6-AG7&lt;0,"●"))))</f>
      </c>
      <c r="AC6" s="109"/>
      <c r="AD6" s="302"/>
      <c r="AE6" s="302"/>
      <c r="AF6" s="65">
        <f>IF(AG6="","","-")</f>
      </c>
      <c r="AG6" s="302"/>
      <c r="AH6" s="302"/>
      <c r="AI6" s="19"/>
      <c r="AJ6" s="108">
        <f>IF(AL6="","",IF(AL6+AL7-AO6-AO7&gt;0,"○",IF(AL6+AL7-AO6-AO7=0,"△",IF(AL6+AL7-AO6-AO7&lt;0,"●"))))</f>
      </c>
      <c r="AK6" s="109"/>
      <c r="AL6" s="302"/>
      <c r="AM6" s="302"/>
      <c r="AN6" s="65">
        <f>IF(AO6="","","-")</f>
      </c>
      <c r="AO6" s="302"/>
      <c r="AP6" s="302"/>
      <c r="AQ6" s="20"/>
      <c r="AR6" s="138">
        <f>COUNTIF(L6:AQ7,"○")</f>
        <v>0</v>
      </c>
      <c r="AS6" s="133"/>
      <c r="AT6" s="133"/>
      <c r="AU6" s="134"/>
      <c r="AV6" s="132">
        <f>COUNTIF(L6:AQ7,"●")</f>
        <v>0</v>
      </c>
      <c r="AW6" s="133"/>
      <c r="AX6" s="133"/>
      <c r="AY6" s="134"/>
      <c r="AZ6" s="132">
        <f>COUNTIF(L6:AQ7,"△")</f>
        <v>0</v>
      </c>
      <c r="BA6" s="133"/>
      <c r="BB6" s="133"/>
      <c r="BC6" s="134"/>
      <c r="BD6" s="132">
        <f>SUM(AR6*3+AZ6)</f>
        <v>0</v>
      </c>
      <c r="BE6" s="133"/>
      <c r="BF6" s="133"/>
      <c r="BG6" s="134"/>
      <c r="BH6" s="132">
        <f>SUM(V6+V7+AD6+AD7+AL6+AL7)</f>
        <v>0</v>
      </c>
      <c r="BI6" s="133"/>
      <c r="BJ6" s="133"/>
      <c r="BK6" s="134"/>
      <c r="BL6" s="132">
        <f>SUM(Y6+Y7+AG6+AG7+AO6+AO7)</f>
        <v>0</v>
      </c>
      <c r="BM6" s="133"/>
      <c r="BN6" s="133"/>
      <c r="BO6" s="134"/>
      <c r="BP6" s="120">
        <f>SUM(BH6-BL6)</f>
        <v>0</v>
      </c>
      <c r="BQ6" s="121"/>
      <c r="BR6" s="121"/>
      <c r="BS6" s="122"/>
      <c r="BT6" s="108"/>
      <c r="BU6" s="109"/>
      <c r="BV6" s="109"/>
      <c r="BW6" s="193"/>
    </row>
    <row r="7" spans="2:75" s="18" customFormat="1" ht="12" customHeight="1">
      <c r="B7" s="182"/>
      <c r="C7" s="183"/>
      <c r="D7" s="163"/>
      <c r="E7" s="163"/>
      <c r="F7" s="163"/>
      <c r="G7" s="163"/>
      <c r="H7" s="163"/>
      <c r="I7" s="163"/>
      <c r="J7" s="163"/>
      <c r="K7" s="164"/>
      <c r="L7" s="101"/>
      <c r="M7" s="102"/>
      <c r="N7" s="102"/>
      <c r="O7" s="102"/>
      <c r="P7" s="102"/>
      <c r="Q7" s="102"/>
      <c r="R7" s="102"/>
      <c r="S7" s="103"/>
      <c r="T7" s="91"/>
      <c r="U7" s="92"/>
      <c r="V7" s="92"/>
      <c r="W7" s="92"/>
      <c r="X7" s="92"/>
      <c r="Y7" s="92"/>
      <c r="Z7" s="92"/>
      <c r="AA7" s="94"/>
      <c r="AB7" s="91"/>
      <c r="AC7" s="92"/>
      <c r="AD7" s="107"/>
      <c r="AE7" s="107"/>
      <c r="AF7" s="64">
        <f>IF(AG7="","","-")</f>
      </c>
      <c r="AG7" s="107"/>
      <c r="AH7" s="107"/>
      <c r="AI7" s="21"/>
      <c r="AJ7" s="91"/>
      <c r="AK7" s="92"/>
      <c r="AL7" s="107"/>
      <c r="AM7" s="107"/>
      <c r="AN7" s="64">
        <f>IF(AO7="","","-")</f>
      </c>
      <c r="AO7" s="107"/>
      <c r="AP7" s="107"/>
      <c r="AQ7" s="22"/>
      <c r="AR7" s="139"/>
      <c r="AS7" s="136"/>
      <c r="AT7" s="136"/>
      <c r="AU7" s="137"/>
      <c r="AV7" s="135"/>
      <c r="AW7" s="136"/>
      <c r="AX7" s="136"/>
      <c r="AY7" s="137"/>
      <c r="AZ7" s="135"/>
      <c r="BA7" s="136"/>
      <c r="BB7" s="136"/>
      <c r="BC7" s="137"/>
      <c r="BD7" s="135"/>
      <c r="BE7" s="136"/>
      <c r="BF7" s="136"/>
      <c r="BG7" s="137"/>
      <c r="BH7" s="135"/>
      <c r="BI7" s="136"/>
      <c r="BJ7" s="136"/>
      <c r="BK7" s="137"/>
      <c r="BL7" s="135"/>
      <c r="BM7" s="136"/>
      <c r="BN7" s="136"/>
      <c r="BO7" s="137"/>
      <c r="BP7" s="123"/>
      <c r="BQ7" s="124"/>
      <c r="BR7" s="124"/>
      <c r="BS7" s="125"/>
      <c r="BT7" s="91"/>
      <c r="BU7" s="92"/>
      <c r="BV7" s="92"/>
      <c r="BW7" s="127"/>
    </row>
    <row r="8" spans="2:75" s="18" customFormat="1" ht="12" customHeight="1">
      <c r="B8" s="180" t="s">
        <v>83</v>
      </c>
      <c r="C8" s="181"/>
      <c r="D8" s="156" t="s">
        <v>255</v>
      </c>
      <c r="E8" s="156"/>
      <c r="F8" s="156"/>
      <c r="G8" s="156"/>
      <c r="H8" s="156"/>
      <c r="I8" s="156"/>
      <c r="J8" s="156"/>
      <c r="K8" s="157"/>
      <c r="L8" s="89" t="s">
        <v>171</v>
      </c>
      <c r="M8" s="90"/>
      <c r="N8" s="90"/>
      <c r="O8" s="90"/>
      <c r="P8" s="90"/>
      <c r="Q8" s="90"/>
      <c r="R8" s="90"/>
      <c r="S8" s="93"/>
      <c r="T8" s="110"/>
      <c r="U8" s="111"/>
      <c r="V8" s="111"/>
      <c r="W8" s="111"/>
      <c r="X8" s="111"/>
      <c r="Y8" s="111"/>
      <c r="Z8" s="111"/>
      <c r="AA8" s="112"/>
      <c r="AB8" s="89">
        <f>IF(AD8="","",IF(AD8+AD9-AG8-AG9&gt;0,"○",IF(AD8+AD9-AG8-AG9=0,"△",IF(AD8+AD9-AG8-AG9&lt;0,"●"))))</f>
      </c>
      <c r="AC8" s="90"/>
      <c r="AD8" s="165"/>
      <c r="AE8" s="165"/>
      <c r="AF8" s="65">
        <f>IF(AG8="","","-")</f>
      </c>
      <c r="AG8" s="165"/>
      <c r="AH8" s="165"/>
      <c r="AI8" s="19"/>
      <c r="AJ8" s="89">
        <f>IF(AL8="","",IF(AL8+AL9-AO8-AO9&gt;0,"○",IF(AL8+AL9-AO8-AO9=0,"△",IF(AL8+AL9-AO8-AO9&lt;0,"●"))))</f>
      </c>
      <c r="AK8" s="90"/>
      <c r="AL8" s="165"/>
      <c r="AM8" s="165"/>
      <c r="AN8" s="65">
        <f>IF(AO8="","","-")</f>
      </c>
      <c r="AO8" s="165"/>
      <c r="AP8" s="165"/>
      <c r="AQ8" s="23"/>
      <c r="AR8" s="138">
        <f>COUNTIF(L8:AQ9,"○")</f>
        <v>0</v>
      </c>
      <c r="AS8" s="133"/>
      <c r="AT8" s="133"/>
      <c r="AU8" s="134"/>
      <c r="AV8" s="132">
        <f>COUNTIF(L8:AQ9,"●")</f>
        <v>0</v>
      </c>
      <c r="AW8" s="133"/>
      <c r="AX8" s="133"/>
      <c r="AY8" s="134"/>
      <c r="AZ8" s="132">
        <f>COUNTIF(L8:AQ9,"△")</f>
        <v>0</v>
      </c>
      <c r="BA8" s="133"/>
      <c r="BB8" s="133"/>
      <c r="BC8" s="134"/>
      <c r="BD8" s="132">
        <f>SUM(AR8*3+AZ8)</f>
        <v>0</v>
      </c>
      <c r="BE8" s="133"/>
      <c r="BF8" s="133"/>
      <c r="BG8" s="134"/>
      <c r="BH8" s="132">
        <f>SUM(Y6+Y7+AD8+AD9+AL8+AL9)</f>
        <v>0</v>
      </c>
      <c r="BI8" s="133"/>
      <c r="BJ8" s="133"/>
      <c r="BK8" s="134"/>
      <c r="BL8" s="132">
        <f>SUM(V6+V7+AG8+AG9+AO8+AO9)</f>
        <v>0</v>
      </c>
      <c r="BM8" s="133"/>
      <c r="BN8" s="133"/>
      <c r="BO8" s="134"/>
      <c r="BP8" s="120">
        <f>SUM(BH8-BL8)</f>
        <v>0</v>
      </c>
      <c r="BQ8" s="121"/>
      <c r="BR8" s="121"/>
      <c r="BS8" s="122"/>
      <c r="BT8" s="89"/>
      <c r="BU8" s="90"/>
      <c r="BV8" s="90"/>
      <c r="BW8" s="126"/>
    </row>
    <row r="9" spans="2:75" s="18" customFormat="1" ht="12" customHeight="1">
      <c r="B9" s="182"/>
      <c r="C9" s="183"/>
      <c r="D9" s="163"/>
      <c r="E9" s="163"/>
      <c r="F9" s="163"/>
      <c r="G9" s="163"/>
      <c r="H9" s="163"/>
      <c r="I9" s="163"/>
      <c r="J9" s="163"/>
      <c r="K9" s="164"/>
      <c r="L9" s="91"/>
      <c r="M9" s="92"/>
      <c r="N9" s="92"/>
      <c r="O9" s="92"/>
      <c r="P9" s="92"/>
      <c r="Q9" s="92"/>
      <c r="R9" s="92"/>
      <c r="S9" s="94"/>
      <c r="T9" s="104"/>
      <c r="U9" s="105"/>
      <c r="V9" s="105"/>
      <c r="W9" s="105"/>
      <c r="X9" s="105"/>
      <c r="Y9" s="105"/>
      <c r="Z9" s="105"/>
      <c r="AA9" s="106"/>
      <c r="AB9" s="91"/>
      <c r="AC9" s="92"/>
      <c r="AD9" s="107"/>
      <c r="AE9" s="107"/>
      <c r="AF9" s="64">
        <f>IF(AG9="","","-")</f>
      </c>
      <c r="AG9" s="107"/>
      <c r="AH9" s="107"/>
      <c r="AI9" s="21"/>
      <c r="AJ9" s="91"/>
      <c r="AK9" s="92"/>
      <c r="AL9" s="107"/>
      <c r="AM9" s="107"/>
      <c r="AN9" s="64">
        <f>IF(AO9="","","-")</f>
      </c>
      <c r="AO9" s="107"/>
      <c r="AP9" s="107"/>
      <c r="AQ9" s="22"/>
      <c r="AR9" s="139"/>
      <c r="AS9" s="136"/>
      <c r="AT9" s="136"/>
      <c r="AU9" s="137"/>
      <c r="AV9" s="135"/>
      <c r="AW9" s="136"/>
      <c r="AX9" s="136"/>
      <c r="AY9" s="137"/>
      <c r="AZ9" s="135"/>
      <c r="BA9" s="136"/>
      <c r="BB9" s="136"/>
      <c r="BC9" s="137"/>
      <c r="BD9" s="135"/>
      <c r="BE9" s="136"/>
      <c r="BF9" s="136"/>
      <c r="BG9" s="137"/>
      <c r="BH9" s="135"/>
      <c r="BI9" s="136"/>
      <c r="BJ9" s="136"/>
      <c r="BK9" s="137"/>
      <c r="BL9" s="135"/>
      <c r="BM9" s="136"/>
      <c r="BN9" s="136"/>
      <c r="BO9" s="137"/>
      <c r="BP9" s="123"/>
      <c r="BQ9" s="124"/>
      <c r="BR9" s="124"/>
      <c r="BS9" s="125"/>
      <c r="BT9" s="91"/>
      <c r="BU9" s="92"/>
      <c r="BV9" s="92"/>
      <c r="BW9" s="127"/>
    </row>
    <row r="10" spans="2:75" s="18" customFormat="1" ht="12" customHeight="1">
      <c r="B10" s="180" t="s">
        <v>84</v>
      </c>
      <c r="C10" s="181"/>
      <c r="D10" s="156" t="s">
        <v>256</v>
      </c>
      <c r="E10" s="156"/>
      <c r="F10" s="156"/>
      <c r="G10" s="156"/>
      <c r="H10" s="156"/>
      <c r="I10" s="156"/>
      <c r="J10" s="156"/>
      <c r="K10" s="157"/>
      <c r="L10" s="89">
        <f>IF(N10="","",IF(N10+N11-Q10-Q11&gt;0,"○",IF(N10+N11-Q10-Q11=0,"△",IF(N10+N11-Q10-Q11&lt;0,"●"))))</f>
      </c>
      <c r="M10" s="90"/>
      <c r="N10" s="165">
        <f>IF(AG6="","",AG6)</f>
      </c>
      <c r="O10" s="165"/>
      <c r="P10" s="65">
        <f>IF(Q10="","","-")</f>
      </c>
      <c r="Q10" s="165">
        <f>IF(AD6="","",AD6)</f>
      </c>
      <c r="R10" s="165"/>
      <c r="S10" s="24"/>
      <c r="T10" s="89">
        <f>IF(V10="","",IF(V10+V11-Y10-Y11&gt;0,"○",IF(V10+V11-Y10-Y11=0,"△",IF(V10+V11-Y10-Y11&lt;0,"●"))))</f>
      </c>
      <c r="U10" s="90"/>
      <c r="V10" s="165">
        <f>IF(AG8="","",AG8)</f>
      </c>
      <c r="W10" s="165"/>
      <c r="X10" s="65">
        <f>IF(Y10="","","-")</f>
      </c>
      <c r="Y10" s="165">
        <f>IF(AD8="","",AD8)</f>
      </c>
      <c r="Z10" s="165"/>
      <c r="AA10" s="19"/>
      <c r="AB10" s="110"/>
      <c r="AC10" s="111"/>
      <c r="AD10" s="111"/>
      <c r="AE10" s="111"/>
      <c r="AF10" s="111"/>
      <c r="AG10" s="111"/>
      <c r="AH10" s="111"/>
      <c r="AI10" s="112"/>
      <c r="AJ10" s="89" t="s">
        <v>170</v>
      </c>
      <c r="AK10" s="90"/>
      <c r="AL10" s="90"/>
      <c r="AM10" s="90"/>
      <c r="AN10" s="90"/>
      <c r="AO10" s="90"/>
      <c r="AP10" s="90"/>
      <c r="AQ10" s="93"/>
      <c r="AR10" s="138">
        <f>COUNTIF(L10:AQ11,"○")</f>
        <v>0</v>
      </c>
      <c r="AS10" s="133"/>
      <c r="AT10" s="133"/>
      <c r="AU10" s="134"/>
      <c r="AV10" s="132">
        <f>COUNTIF(L10:AQ11,"●")</f>
        <v>0</v>
      </c>
      <c r="AW10" s="133"/>
      <c r="AX10" s="133"/>
      <c r="AY10" s="134"/>
      <c r="AZ10" s="132">
        <f>COUNTIF(L10:AQ11,"△")</f>
        <v>0</v>
      </c>
      <c r="BA10" s="133"/>
      <c r="BB10" s="133"/>
      <c r="BC10" s="134"/>
      <c r="BD10" s="132">
        <f>SUM(AR10*3+AZ10)</f>
        <v>0</v>
      </c>
      <c r="BE10" s="133"/>
      <c r="BF10" s="133"/>
      <c r="BG10" s="134"/>
      <c r="BH10" s="132">
        <f>SUM(AG6+AG7+AG8+AG9+AL10+AL11)</f>
        <v>0</v>
      </c>
      <c r="BI10" s="133"/>
      <c r="BJ10" s="133"/>
      <c r="BK10" s="134"/>
      <c r="BL10" s="132">
        <f>SUM(AD6+AD7+AD8+AD9+AO10+AO11)</f>
        <v>0</v>
      </c>
      <c r="BM10" s="133"/>
      <c r="BN10" s="133"/>
      <c r="BO10" s="134"/>
      <c r="BP10" s="120">
        <f>SUM(BH10-BL10)</f>
        <v>0</v>
      </c>
      <c r="BQ10" s="121"/>
      <c r="BR10" s="121"/>
      <c r="BS10" s="122"/>
      <c r="BT10" s="89"/>
      <c r="BU10" s="90"/>
      <c r="BV10" s="90"/>
      <c r="BW10" s="126"/>
    </row>
    <row r="11" spans="2:75" s="18" customFormat="1" ht="12" customHeight="1">
      <c r="B11" s="182"/>
      <c r="C11" s="183"/>
      <c r="D11" s="163"/>
      <c r="E11" s="163"/>
      <c r="F11" s="163"/>
      <c r="G11" s="163"/>
      <c r="H11" s="163"/>
      <c r="I11" s="163"/>
      <c r="J11" s="163"/>
      <c r="K11" s="164"/>
      <c r="L11" s="91"/>
      <c r="M11" s="92"/>
      <c r="N11" s="107">
        <f>IF(AG7="","",AG7)</f>
      </c>
      <c r="O11" s="107"/>
      <c r="P11" s="64">
        <f>IF(Q11="","","-")</f>
      </c>
      <c r="Q11" s="107">
        <f>IF(AD7="","",AD7)</f>
      </c>
      <c r="R11" s="107"/>
      <c r="S11" s="21"/>
      <c r="T11" s="91"/>
      <c r="U11" s="92"/>
      <c r="V11" s="107">
        <f>IF(AG9="","",AG9)</f>
      </c>
      <c r="W11" s="107"/>
      <c r="X11" s="64">
        <f>IF(Y11="","","-")</f>
      </c>
      <c r="Y11" s="107">
        <f>IF(AD9="","",AD9)</f>
      </c>
      <c r="Z11" s="107"/>
      <c r="AA11" s="21"/>
      <c r="AB11" s="104"/>
      <c r="AC11" s="105"/>
      <c r="AD11" s="105"/>
      <c r="AE11" s="105"/>
      <c r="AF11" s="105"/>
      <c r="AG11" s="105"/>
      <c r="AH11" s="105"/>
      <c r="AI11" s="106"/>
      <c r="AJ11" s="91"/>
      <c r="AK11" s="92"/>
      <c r="AL11" s="92"/>
      <c r="AM11" s="92"/>
      <c r="AN11" s="92"/>
      <c r="AO11" s="92"/>
      <c r="AP11" s="92"/>
      <c r="AQ11" s="94"/>
      <c r="AR11" s="139"/>
      <c r="AS11" s="136"/>
      <c r="AT11" s="136"/>
      <c r="AU11" s="137"/>
      <c r="AV11" s="135"/>
      <c r="AW11" s="136"/>
      <c r="AX11" s="136"/>
      <c r="AY11" s="137"/>
      <c r="AZ11" s="135"/>
      <c r="BA11" s="136"/>
      <c r="BB11" s="136"/>
      <c r="BC11" s="137"/>
      <c r="BD11" s="135"/>
      <c r="BE11" s="136"/>
      <c r="BF11" s="136"/>
      <c r="BG11" s="137"/>
      <c r="BH11" s="135"/>
      <c r="BI11" s="136"/>
      <c r="BJ11" s="136"/>
      <c r="BK11" s="137"/>
      <c r="BL11" s="135"/>
      <c r="BM11" s="136"/>
      <c r="BN11" s="136"/>
      <c r="BO11" s="137"/>
      <c r="BP11" s="123"/>
      <c r="BQ11" s="124"/>
      <c r="BR11" s="124"/>
      <c r="BS11" s="125"/>
      <c r="BT11" s="91"/>
      <c r="BU11" s="92"/>
      <c r="BV11" s="92"/>
      <c r="BW11" s="127"/>
    </row>
    <row r="12" spans="2:75" s="18" customFormat="1" ht="12" customHeight="1">
      <c r="B12" s="180" t="s">
        <v>71</v>
      </c>
      <c r="C12" s="181"/>
      <c r="D12" s="156" t="s">
        <v>257</v>
      </c>
      <c r="E12" s="156"/>
      <c r="F12" s="156"/>
      <c r="G12" s="156"/>
      <c r="H12" s="156"/>
      <c r="I12" s="156"/>
      <c r="J12" s="156"/>
      <c r="K12" s="157"/>
      <c r="L12" s="89">
        <f>IF(N12="","",IF(N12+N13-Q12-Q13&gt;0,"○",IF(N12+N13-Q12-Q13=0,"△",IF(N12+N13-Q12-Q13&lt;0,"●"))))</f>
      </c>
      <c r="M12" s="90"/>
      <c r="N12" s="165">
        <f>IF(AO6="","",AO6)</f>
      </c>
      <c r="O12" s="165"/>
      <c r="P12" s="62">
        <f>IF(Q12="","","-")</f>
      </c>
      <c r="Q12" s="165">
        <f>IF(AL6="","",AL6)</f>
      </c>
      <c r="R12" s="165"/>
      <c r="S12" s="24"/>
      <c r="T12" s="89">
        <f>IF(V12="","",IF(V12+V13-Y12-Y13&gt;0,"○",IF(V12+V13-Y12-Y13=0,"△",IF(V12+V13-Y12-Y13&lt;0,"●"))))</f>
      </c>
      <c r="U12" s="90"/>
      <c r="V12" s="165">
        <f>IF(AO8="","",AO8)</f>
      </c>
      <c r="W12" s="165"/>
      <c r="X12" s="65">
        <f>IF(Y12="","","-")</f>
      </c>
      <c r="Y12" s="165">
        <f>IF(AL8="","",AL8)</f>
      </c>
      <c r="Z12" s="165"/>
      <c r="AA12" s="19"/>
      <c r="AB12" s="89" t="s">
        <v>170</v>
      </c>
      <c r="AC12" s="90"/>
      <c r="AD12" s="90"/>
      <c r="AE12" s="90"/>
      <c r="AF12" s="90"/>
      <c r="AG12" s="90"/>
      <c r="AH12" s="90"/>
      <c r="AI12" s="93"/>
      <c r="AJ12" s="110"/>
      <c r="AK12" s="111"/>
      <c r="AL12" s="111"/>
      <c r="AM12" s="111"/>
      <c r="AN12" s="111"/>
      <c r="AO12" s="111"/>
      <c r="AP12" s="111"/>
      <c r="AQ12" s="113"/>
      <c r="AR12" s="172">
        <f>COUNTIF(L12:AQ13,"○")</f>
        <v>0</v>
      </c>
      <c r="AS12" s="167"/>
      <c r="AT12" s="167"/>
      <c r="AU12" s="168"/>
      <c r="AV12" s="166">
        <f>COUNTIF(L12:AQ13,"●")</f>
        <v>0</v>
      </c>
      <c r="AW12" s="167"/>
      <c r="AX12" s="167"/>
      <c r="AY12" s="168"/>
      <c r="AZ12" s="166">
        <f>COUNTIF(L12:AQ13,"△")</f>
        <v>0</v>
      </c>
      <c r="BA12" s="167"/>
      <c r="BB12" s="167"/>
      <c r="BC12" s="168"/>
      <c r="BD12" s="166">
        <f>SUM(AR12*3+AZ12)</f>
        <v>0</v>
      </c>
      <c r="BE12" s="167"/>
      <c r="BF12" s="167"/>
      <c r="BG12" s="168"/>
      <c r="BH12" s="166">
        <f>SUM(AO6+AO7+AO8+AO9+AO10+AO11)</f>
        <v>0</v>
      </c>
      <c r="BI12" s="167"/>
      <c r="BJ12" s="167"/>
      <c r="BK12" s="168"/>
      <c r="BL12" s="166">
        <f>SUM(AL6+AL7+AL8+AL9+AL10+AL11)</f>
        <v>0</v>
      </c>
      <c r="BM12" s="167"/>
      <c r="BN12" s="167"/>
      <c r="BO12" s="168"/>
      <c r="BP12" s="120">
        <f>SUM(BH12-BL12)</f>
        <v>0</v>
      </c>
      <c r="BQ12" s="121"/>
      <c r="BR12" s="121"/>
      <c r="BS12" s="122"/>
      <c r="BT12" s="89"/>
      <c r="BU12" s="90"/>
      <c r="BV12" s="90"/>
      <c r="BW12" s="126"/>
    </row>
    <row r="13" spans="2:75" s="18" customFormat="1" ht="12" customHeight="1" thickBot="1">
      <c r="B13" s="186"/>
      <c r="C13" s="187"/>
      <c r="D13" s="158"/>
      <c r="E13" s="158"/>
      <c r="F13" s="158"/>
      <c r="G13" s="158"/>
      <c r="H13" s="158"/>
      <c r="I13" s="158"/>
      <c r="J13" s="158"/>
      <c r="K13" s="159"/>
      <c r="L13" s="95"/>
      <c r="M13" s="96"/>
      <c r="N13" s="160">
        <f>IF(AO7="","",AO7)</f>
      </c>
      <c r="O13" s="160"/>
      <c r="P13" s="63">
        <f>IF(Q13="","","-")</f>
      </c>
      <c r="Q13" s="160">
        <f>IF(AL7="","",AL7)</f>
      </c>
      <c r="R13" s="160"/>
      <c r="S13" s="25"/>
      <c r="T13" s="95"/>
      <c r="U13" s="96"/>
      <c r="V13" s="160">
        <f>IF(AO9="","",AO9)</f>
      </c>
      <c r="W13" s="160"/>
      <c r="X13" s="63">
        <f>IF(Y13="","","-")</f>
      </c>
      <c r="Y13" s="160">
        <f>IF(AL9="","",AL9)</f>
      </c>
      <c r="Z13" s="160"/>
      <c r="AA13" s="25"/>
      <c r="AB13" s="95"/>
      <c r="AC13" s="96"/>
      <c r="AD13" s="96"/>
      <c r="AE13" s="96"/>
      <c r="AF13" s="96"/>
      <c r="AG13" s="96"/>
      <c r="AH13" s="96"/>
      <c r="AI13" s="97"/>
      <c r="AJ13" s="114"/>
      <c r="AK13" s="115"/>
      <c r="AL13" s="115"/>
      <c r="AM13" s="115"/>
      <c r="AN13" s="115"/>
      <c r="AO13" s="115"/>
      <c r="AP13" s="115"/>
      <c r="AQ13" s="116"/>
      <c r="AR13" s="173"/>
      <c r="AS13" s="170"/>
      <c r="AT13" s="170"/>
      <c r="AU13" s="171"/>
      <c r="AV13" s="169"/>
      <c r="AW13" s="170"/>
      <c r="AX13" s="170"/>
      <c r="AY13" s="171"/>
      <c r="AZ13" s="169"/>
      <c r="BA13" s="170"/>
      <c r="BB13" s="170"/>
      <c r="BC13" s="171"/>
      <c r="BD13" s="169"/>
      <c r="BE13" s="170"/>
      <c r="BF13" s="170"/>
      <c r="BG13" s="171"/>
      <c r="BH13" s="169"/>
      <c r="BI13" s="170"/>
      <c r="BJ13" s="170"/>
      <c r="BK13" s="171"/>
      <c r="BL13" s="169"/>
      <c r="BM13" s="170"/>
      <c r="BN13" s="170"/>
      <c r="BO13" s="171"/>
      <c r="BP13" s="189"/>
      <c r="BQ13" s="190"/>
      <c r="BR13" s="190"/>
      <c r="BS13" s="191"/>
      <c r="BT13" s="95"/>
      <c r="BU13" s="96"/>
      <c r="BV13" s="96"/>
      <c r="BW13" s="192"/>
    </row>
    <row r="14" spans="2:75" s="18" customFormat="1" ht="12" customHeight="1" thickBo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6"/>
      <c r="S14" s="27"/>
      <c r="T14" s="26"/>
      <c r="U14" s="26"/>
      <c r="V14" s="26"/>
      <c r="W14" s="26"/>
      <c r="X14" s="27"/>
      <c r="Y14" s="26"/>
      <c r="Z14" s="26"/>
      <c r="AA14" s="27"/>
      <c r="AB14" s="26"/>
      <c r="AC14" s="26"/>
      <c r="AD14" s="26"/>
      <c r="AE14" s="26"/>
      <c r="AF14" s="27"/>
      <c r="AG14" s="26"/>
      <c r="AH14" s="26"/>
      <c r="AI14" s="27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2:75" s="18" customFormat="1" ht="27" customHeight="1" thickBot="1">
      <c r="B15" s="174" t="s">
        <v>85</v>
      </c>
      <c r="C15" s="175"/>
      <c r="D15" s="175"/>
      <c r="E15" s="175"/>
      <c r="F15" s="175"/>
      <c r="G15" s="175"/>
      <c r="H15" s="175"/>
      <c r="I15" s="175"/>
      <c r="J15" s="175"/>
      <c r="K15" s="176"/>
      <c r="L15" s="177" t="str">
        <f>IF(D16="","",D16)</f>
        <v>箕面西F.C</v>
      </c>
      <c r="M15" s="178"/>
      <c r="N15" s="178"/>
      <c r="O15" s="178"/>
      <c r="P15" s="178"/>
      <c r="Q15" s="178"/>
      <c r="R15" s="178"/>
      <c r="S15" s="179"/>
      <c r="T15" s="177" t="str">
        <f>IF(D18="","",D18)</f>
        <v>本庄FC</v>
      </c>
      <c r="U15" s="178"/>
      <c r="V15" s="178"/>
      <c r="W15" s="178"/>
      <c r="X15" s="178"/>
      <c r="Y15" s="178"/>
      <c r="Z15" s="178"/>
      <c r="AA15" s="179"/>
      <c r="AB15" s="177" t="str">
        <f>IF(D20="","",D20)</f>
        <v>FCパスィーノ</v>
      </c>
      <c r="AC15" s="178"/>
      <c r="AD15" s="178"/>
      <c r="AE15" s="178"/>
      <c r="AF15" s="178"/>
      <c r="AG15" s="178"/>
      <c r="AH15" s="178"/>
      <c r="AI15" s="179"/>
      <c r="AJ15" s="177" t="str">
        <f>IF(D22="","",D22)</f>
        <v>瑞穂SC</v>
      </c>
      <c r="AK15" s="178"/>
      <c r="AL15" s="178"/>
      <c r="AM15" s="178"/>
      <c r="AN15" s="178"/>
      <c r="AO15" s="178"/>
      <c r="AP15" s="178"/>
      <c r="AQ15" s="304"/>
      <c r="AR15" s="176" t="s">
        <v>74</v>
      </c>
      <c r="AS15" s="208"/>
      <c r="AT15" s="208"/>
      <c r="AU15" s="208"/>
      <c r="AV15" s="208" t="s">
        <v>75</v>
      </c>
      <c r="AW15" s="208"/>
      <c r="AX15" s="208"/>
      <c r="AY15" s="208"/>
      <c r="AZ15" s="208" t="s">
        <v>76</v>
      </c>
      <c r="BA15" s="208"/>
      <c r="BB15" s="208"/>
      <c r="BC15" s="208"/>
      <c r="BD15" s="208" t="s">
        <v>77</v>
      </c>
      <c r="BE15" s="208"/>
      <c r="BF15" s="208"/>
      <c r="BG15" s="208"/>
      <c r="BH15" s="208" t="s">
        <v>78</v>
      </c>
      <c r="BI15" s="208"/>
      <c r="BJ15" s="208"/>
      <c r="BK15" s="208"/>
      <c r="BL15" s="208" t="s">
        <v>79</v>
      </c>
      <c r="BM15" s="208"/>
      <c r="BN15" s="208"/>
      <c r="BO15" s="208"/>
      <c r="BP15" s="209" t="s">
        <v>80</v>
      </c>
      <c r="BQ15" s="210"/>
      <c r="BR15" s="210"/>
      <c r="BS15" s="211"/>
      <c r="BT15" s="176" t="s">
        <v>81</v>
      </c>
      <c r="BU15" s="208"/>
      <c r="BV15" s="208"/>
      <c r="BW15" s="303"/>
    </row>
    <row r="16" spans="2:75" s="18" customFormat="1" ht="12" customHeight="1" thickTop="1">
      <c r="B16" s="184" t="s">
        <v>82</v>
      </c>
      <c r="C16" s="185"/>
      <c r="D16" s="144" t="s">
        <v>258</v>
      </c>
      <c r="E16" s="144"/>
      <c r="F16" s="144"/>
      <c r="G16" s="144"/>
      <c r="H16" s="144"/>
      <c r="I16" s="144"/>
      <c r="J16" s="144"/>
      <c r="K16" s="145"/>
      <c r="L16" s="101"/>
      <c r="M16" s="102"/>
      <c r="N16" s="102"/>
      <c r="O16" s="102"/>
      <c r="P16" s="102"/>
      <c r="Q16" s="102"/>
      <c r="R16" s="102"/>
      <c r="S16" s="103"/>
      <c r="T16" s="98" t="s">
        <v>170</v>
      </c>
      <c r="U16" s="99"/>
      <c r="V16" s="99"/>
      <c r="W16" s="99"/>
      <c r="X16" s="99"/>
      <c r="Y16" s="99"/>
      <c r="Z16" s="99"/>
      <c r="AA16" s="100"/>
      <c r="AB16" s="108">
        <f>IF(AD16="","",IF(AD16+AD17-AG16-AG17&gt;0,"○",IF(AD16+AD17-AG16-AG17=0,"△",IF(AD16+AD17-AG16-AG17&lt;0,"●"))))</f>
      </c>
      <c r="AC16" s="109"/>
      <c r="AD16" s="302"/>
      <c r="AE16" s="302"/>
      <c r="AF16" s="65">
        <f>IF(AG16="","","-")</f>
      </c>
      <c r="AG16" s="302"/>
      <c r="AH16" s="302"/>
      <c r="AI16" s="19"/>
      <c r="AJ16" s="108">
        <f>IF(AL16="","",IF(AL16+AL17-AO16-AO17&gt;0,"○",IF(AL16+AL17-AO16-AO17=0,"△",IF(AL16+AL17-AO16-AO17&lt;0,"●"))))</f>
      </c>
      <c r="AK16" s="109"/>
      <c r="AL16" s="302"/>
      <c r="AM16" s="302"/>
      <c r="AN16" s="65">
        <f>IF(AO16="","","-")</f>
      </c>
      <c r="AO16" s="302"/>
      <c r="AP16" s="302"/>
      <c r="AQ16" s="20"/>
      <c r="AR16" s="138">
        <f>COUNTIF(L16:AQ17,"○")</f>
        <v>0</v>
      </c>
      <c r="AS16" s="133"/>
      <c r="AT16" s="133"/>
      <c r="AU16" s="134"/>
      <c r="AV16" s="132">
        <f>COUNTIF(L16:AQ17,"●")</f>
        <v>0</v>
      </c>
      <c r="AW16" s="133"/>
      <c r="AX16" s="133"/>
      <c r="AY16" s="134"/>
      <c r="AZ16" s="132">
        <f>COUNTIF(L16:AQ17,"△")</f>
        <v>0</v>
      </c>
      <c r="BA16" s="133"/>
      <c r="BB16" s="133"/>
      <c r="BC16" s="134"/>
      <c r="BD16" s="132">
        <f>SUM(AR16*3+AZ16)</f>
        <v>0</v>
      </c>
      <c r="BE16" s="133"/>
      <c r="BF16" s="133"/>
      <c r="BG16" s="134"/>
      <c r="BH16" s="132">
        <f>SUM(V16+V17+AD16+AD17+AL16+AL17)</f>
        <v>0</v>
      </c>
      <c r="BI16" s="133"/>
      <c r="BJ16" s="133"/>
      <c r="BK16" s="134"/>
      <c r="BL16" s="132">
        <f>SUM(Y16+Y17+AG16+AG17+AO16+AO17)</f>
        <v>0</v>
      </c>
      <c r="BM16" s="133"/>
      <c r="BN16" s="133"/>
      <c r="BO16" s="134"/>
      <c r="BP16" s="120">
        <f>SUM(BH16-BL16)</f>
        <v>0</v>
      </c>
      <c r="BQ16" s="121"/>
      <c r="BR16" s="121"/>
      <c r="BS16" s="122"/>
      <c r="BT16" s="108"/>
      <c r="BU16" s="109"/>
      <c r="BV16" s="109"/>
      <c r="BW16" s="193"/>
    </row>
    <row r="17" spans="2:75" s="18" customFormat="1" ht="12" customHeight="1">
      <c r="B17" s="182"/>
      <c r="C17" s="183"/>
      <c r="D17" s="146"/>
      <c r="E17" s="146"/>
      <c r="F17" s="146"/>
      <c r="G17" s="146"/>
      <c r="H17" s="146"/>
      <c r="I17" s="146"/>
      <c r="J17" s="146"/>
      <c r="K17" s="147"/>
      <c r="L17" s="104"/>
      <c r="M17" s="105"/>
      <c r="N17" s="105"/>
      <c r="O17" s="105"/>
      <c r="P17" s="105"/>
      <c r="Q17" s="105"/>
      <c r="R17" s="105"/>
      <c r="S17" s="106"/>
      <c r="T17" s="91"/>
      <c r="U17" s="92"/>
      <c r="V17" s="92"/>
      <c r="W17" s="92"/>
      <c r="X17" s="92"/>
      <c r="Y17" s="92"/>
      <c r="Z17" s="92"/>
      <c r="AA17" s="94"/>
      <c r="AB17" s="91"/>
      <c r="AC17" s="92"/>
      <c r="AD17" s="107"/>
      <c r="AE17" s="107"/>
      <c r="AF17" s="64">
        <f>IF(AG17="","","-")</f>
      </c>
      <c r="AG17" s="107"/>
      <c r="AH17" s="107"/>
      <c r="AI17" s="21"/>
      <c r="AJ17" s="91"/>
      <c r="AK17" s="92"/>
      <c r="AL17" s="107"/>
      <c r="AM17" s="107"/>
      <c r="AN17" s="64">
        <f>IF(AO17="","","-")</f>
      </c>
      <c r="AO17" s="107"/>
      <c r="AP17" s="107"/>
      <c r="AQ17" s="22"/>
      <c r="AR17" s="139"/>
      <c r="AS17" s="136"/>
      <c r="AT17" s="136"/>
      <c r="AU17" s="137"/>
      <c r="AV17" s="135"/>
      <c r="AW17" s="136"/>
      <c r="AX17" s="136"/>
      <c r="AY17" s="137"/>
      <c r="AZ17" s="135"/>
      <c r="BA17" s="136"/>
      <c r="BB17" s="136"/>
      <c r="BC17" s="137"/>
      <c r="BD17" s="135"/>
      <c r="BE17" s="136"/>
      <c r="BF17" s="136"/>
      <c r="BG17" s="137"/>
      <c r="BH17" s="135"/>
      <c r="BI17" s="136"/>
      <c r="BJ17" s="136"/>
      <c r="BK17" s="137"/>
      <c r="BL17" s="135"/>
      <c r="BM17" s="136"/>
      <c r="BN17" s="136"/>
      <c r="BO17" s="137"/>
      <c r="BP17" s="123"/>
      <c r="BQ17" s="124"/>
      <c r="BR17" s="124"/>
      <c r="BS17" s="125"/>
      <c r="BT17" s="91"/>
      <c r="BU17" s="92"/>
      <c r="BV17" s="92"/>
      <c r="BW17" s="127"/>
    </row>
    <row r="18" spans="2:75" s="18" customFormat="1" ht="12" customHeight="1">
      <c r="B18" s="180" t="s">
        <v>83</v>
      </c>
      <c r="C18" s="181"/>
      <c r="D18" s="128" t="s">
        <v>259</v>
      </c>
      <c r="E18" s="128"/>
      <c r="F18" s="128"/>
      <c r="G18" s="128"/>
      <c r="H18" s="128"/>
      <c r="I18" s="128"/>
      <c r="J18" s="128"/>
      <c r="K18" s="129"/>
      <c r="L18" s="89" t="s">
        <v>170</v>
      </c>
      <c r="M18" s="90"/>
      <c r="N18" s="90"/>
      <c r="O18" s="90"/>
      <c r="P18" s="90"/>
      <c r="Q18" s="90"/>
      <c r="R18" s="90"/>
      <c r="S18" s="93"/>
      <c r="T18" s="110"/>
      <c r="U18" s="111"/>
      <c r="V18" s="111"/>
      <c r="W18" s="111"/>
      <c r="X18" s="111"/>
      <c r="Y18" s="111"/>
      <c r="Z18" s="111"/>
      <c r="AA18" s="112"/>
      <c r="AB18" s="89">
        <f>IF(AD18="","",IF(AD18+AD19-AG18-AG19&gt;0,"○",IF(AD18+AD19-AG18-AG19=0,"△",IF(AD18+AD19-AG18-AG19&lt;0,"●"))))</f>
      </c>
      <c r="AC18" s="90"/>
      <c r="AD18" s="165"/>
      <c r="AE18" s="165"/>
      <c r="AF18" s="65">
        <f>IF(AG18="","","-")</f>
      </c>
      <c r="AG18" s="165"/>
      <c r="AH18" s="165"/>
      <c r="AI18" s="19"/>
      <c r="AJ18" s="89">
        <f>IF(AL18="","",IF(AL18+AL19-AO18-AO19&gt;0,"○",IF(AL18+AL19-AO18-AO19=0,"△",IF(AL18+AL19-AO18-AO19&lt;0,"●"))))</f>
      </c>
      <c r="AK18" s="90"/>
      <c r="AL18" s="165"/>
      <c r="AM18" s="165"/>
      <c r="AN18" s="65">
        <f>IF(AO18="","","-")</f>
      </c>
      <c r="AO18" s="165"/>
      <c r="AP18" s="165"/>
      <c r="AQ18" s="23"/>
      <c r="AR18" s="138">
        <f>COUNTIF(L18:AQ19,"○")</f>
        <v>0</v>
      </c>
      <c r="AS18" s="133"/>
      <c r="AT18" s="133"/>
      <c r="AU18" s="134"/>
      <c r="AV18" s="132">
        <f>COUNTIF(L18:AQ19,"●")</f>
        <v>0</v>
      </c>
      <c r="AW18" s="133"/>
      <c r="AX18" s="133"/>
      <c r="AY18" s="134"/>
      <c r="AZ18" s="132">
        <f>COUNTIF(L18:AQ19,"△")</f>
        <v>0</v>
      </c>
      <c r="BA18" s="133"/>
      <c r="BB18" s="133"/>
      <c r="BC18" s="134"/>
      <c r="BD18" s="132">
        <f>SUM(AR18*3+AZ18)</f>
        <v>0</v>
      </c>
      <c r="BE18" s="133"/>
      <c r="BF18" s="133"/>
      <c r="BG18" s="134"/>
      <c r="BH18" s="132">
        <f>SUM(Y16+Y17+AD18+AD19+AL18+AL19)</f>
        <v>0</v>
      </c>
      <c r="BI18" s="133"/>
      <c r="BJ18" s="133"/>
      <c r="BK18" s="134"/>
      <c r="BL18" s="132">
        <f>SUM(V16+V17+AG18+AG19+AO18+AO19)</f>
        <v>0</v>
      </c>
      <c r="BM18" s="133"/>
      <c r="BN18" s="133"/>
      <c r="BO18" s="134"/>
      <c r="BP18" s="120">
        <f>SUM(BH18-BL18)</f>
        <v>0</v>
      </c>
      <c r="BQ18" s="121"/>
      <c r="BR18" s="121"/>
      <c r="BS18" s="122"/>
      <c r="BT18" s="89"/>
      <c r="BU18" s="90"/>
      <c r="BV18" s="90"/>
      <c r="BW18" s="126"/>
    </row>
    <row r="19" spans="2:75" s="18" customFormat="1" ht="12" customHeight="1">
      <c r="B19" s="182"/>
      <c r="C19" s="183"/>
      <c r="D19" s="146"/>
      <c r="E19" s="146"/>
      <c r="F19" s="146"/>
      <c r="G19" s="146"/>
      <c r="H19" s="146"/>
      <c r="I19" s="146"/>
      <c r="J19" s="146"/>
      <c r="K19" s="147"/>
      <c r="L19" s="91"/>
      <c r="M19" s="92"/>
      <c r="N19" s="92"/>
      <c r="O19" s="92"/>
      <c r="P19" s="92"/>
      <c r="Q19" s="92"/>
      <c r="R19" s="92"/>
      <c r="S19" s="94"/>
      <c r="T19" s="104"/>
      <c r="U19" s="105"/>
      <c r="V19" s="105"/>
      <c r="W19" s="105"/>
      <c r="X19" s="105"/>
      <c r="Y19" s="105"/>
      <c r="Z19" s="105"/>
      <c r="AA19" s="106"/>
      <c r="AB19" s="91"/>
      <c r="AC19" s="92"/>
      <c r="AD19" s="107"/>
      <c r="AE19" s="107"/>
      <c r="AF19" s="64">
        <f>IF(AG19="","","-")</f>
      </c>
      <c r="AG19" s="107"/>
      <c r="AH19" s="107"/>
      <c r="AI19" s="21"/>
      <c r="AJ19" s="91"/>
      <c r="AK19" s="92"/>
      <c r="AL19" s="107"/>
      <c r="AM19" s="107"/>
      <c r="AN19" s="64">
        <f>IF(AO19="","","-")</f>
      </c>
      <c r="AO19" s="107"/>
      <c r="AP19" s="107"/>
      <c r="AQ19" s="22"/>
      <c r="AR19" s="139"/>
      <c r="AS19" s="136"/>
      <c r="AT19" s="136"/>
      <c r="AU19" s="137"/>
      <c r="AV19" s="135"/>
      <c r="AW19" s="136"/>
      <c r="AX19" s="136"/>
      <c r="AY19" s="137"/>
      <c r="AZ19" s="135"/>
      <c r="BA19" s="136"/>
      <c r="BB19" s="136"/>
      <c r="BC19" s="137"/>
      <c r="BD19" s="135"/>
      <c r="BE19" s="136"/>
      <c r="BF19" s="136"/>
      <c r="BG19" s="137"/>
      <c r="BH19" s="135"/>
      <c r="BI19" s="136"/>
      <c r="BJ19" s="136"/>
      <c r="BK19" s="137"/>
      <c r="BL19" s="135"/>
      <c r="BM19" s="136"/>
      <c r="BN19" s="136"/>
      <c r="BO19" s="137"/>
      <c r="BP19" s="123"/>
      <c r="BQ19" s="124"/>
      <c r="BR19" s="124"/>
      <c r="BS19" s="125"/>
      <c r="BT19" s="91"/>
      <c r="BU19" s="92"/>
      <c r="BV19" s="92"/>
      <c r="BW19" s="127"/>
    </row>
    <row r="20" spans="2:75" s="18" customFormat="1" ht="12" customHeight="1">
      <c r="B20" s="180" t="s">
        <v>84</v>
      </c>
      <c r="C20" s="181"/>
      <c r="D20" s="128" t="s">
        <v>260</v>
      </c>
      <c r="E20" s="128"/>
      <c r="F20" s="128"/>
      <c r="G20" s="128"/>
      <c r="H20" s="128"/>
      <c r="I20" s="128"/>
      <c r="J20" s="128"/>
      <c r="K20" s="129"/>
      <c r="L20" s="89">
        <f>IF(N20="","",IF(N20+N21-Q20-Q21&gt;0,"○",IF(N20+N21-Q20-Q21=0,"△",IF(N20+N21-Q20-Q21&lt;0,"●"))))</f>
      </c>
      <c r="M20" s="90"/>
      <c r="N20" s="165">
        <f>IF(AG16="","",AG16)</f>
      </c>
      <c r="O20" s="165"/>
      <c r="P20" s="65">
        <f>IF(Q20="","","-")</f>
      </c>
      <c r="Q20" s="165">
        <f>IF(AD16="","",AD16)</f>
      </c>
      <c r="R20" s="165"/>
      <c r="S20" s="24"/>
      <c r="T20" s="89">
        <f>IF(V20="","",IF(V20+V21-Y20-Y21&gt;0,"○",IF(V20+V21-Y20-Y21=0,"△",IF(V20+V21-Y20-Y21&lt;0,"●"))))</f>
      </c>
      <c r="U20" s="90"/>
      <c r="V20" s="165">
        <f>IF(AG18="","",AG18)</f>
      </c>
      <c r="W20" s="165"/>
      <c r="X20" s="65">
        <f>IF(Y20="","","-")</f>
      </c>
      <c r="Y20" s="165">
        <f>IF(AD18="","",AD18)</f>
      </c>
      <c r="Z20" s="165"/>
      <c r="AA20" s="19"/>
      <c r="AB20" s="110"/>
      <c r="AC20" s="111"/>
      <c r="AD20" s="111"/>
      <c r="AE20" s="111"/>
      <c r="AF20" s="111"/>
      <c r="AG20" s="111"/>
      <c r="AH20" s="111"/>
      <c r="AI20" s="112"/>
      <c r="AJ20" s="89" t="s">
        <v>170</v>
      </c>
      <c r="AK20" s="90"/>
      <c r="AL20" s="90"/>
      <c r="AM20" s="90"/>
      <c r="AN20" s="90"/>
      <c r="AO20" s="90"/>
      <c r="AP20" s="90"/>
      <c r="AQ20" s="93"/>
      <c r="AR20" s="138">
        <f>COUNTIF(L20:AQ21,"○")</f>
        <v>0</v>
      </c>
      <c r="AS20" s="133"/>
      <c r="AT20" s="133"/>
      <c r="AU20" s="134"/>
      <c r="AV20" s="132">
        <f>COUNTIF(L20:AQ21,"●")</f>
        <v>0</v>
      </c>
      <c r="AW20" s="133"/>
      <c r="AX20" s="133"/>
      <c r="AY20" s="134"/>
      <c r="AZ20" s="132">
        <f>COUNTIF(L20:AQ21,"△")</f>
        <v>0</v>
      </c>
      <c r="BA20" s="133"/>
      <c r="BB20" s="133"/>
      <c r="BC20" s="134"/>
      <c r="BD20" s="132">
        <f>SUM(AR20*3+AZ20)</f>
        <v>0</v>
      </c>
      <c r="BE20" s="133"/>
      <c r="BF20" s="133"/>
      <c r="BG20" s="134"/>
      <c r="BH20" s="132">
        <f>SUM(AG16+AG17+AG18+AG19+AL20+AL21)</f>
        <v>0</v>
      </c>
      <c r="BI20" s="133"/>
      <c r="BJ20" s="133"/>
      <c r="BK20" s="134"/>
      <c r="BL20" s="132">
        <f>SUM(AD16+AD17+AD18+AD19+AO20+AO21)</f>
        <v>0</v>
      </c>
      <c r="BM20" s="133"/>
      <c r="BN20" s="133"/>
      <c r="BO20" s="134"/>
      <c r="BP20" s="120">
        <f>SUM(BH20-BL20)</f>
        <v>0</v>
      </c>
      <c r="BQ20" s="121"/>
      <c r="BR20" s="121"/>
      <c r="BS20" s="122"/>
      <c r="BT20" s="89"/>
      <c r="BU20" s="90"/>
      <c r="BV20" s="90"/>
      <c r="BW20" s="126"/>
    </row>
    <row r="21" spans="2:75" s="18" customFormat="1" ht="12" customHeight="1">
      <c r="B21" s="182"/>
      <c r="C21" s="183"/>
      <c r="D21" s="146"/>
      <c r="E21" s="146"/>
      <c r="F21" s="146"/>
      <c r="G21" s="146"/>
      <c r="H21" s="146"/>
      <c r="I21" s="146"/>
      <c r="J21" s="146"/>
      <c r="K21" s="147"/>
      <c r="L21" s="91"/>
      <c r="M21" s="92"/>
      <c r="N21" s="107">
        <f>IF(AG17="","",AG17)</f>
      </c>
      <c r="O21" s="107"/>
      <c r="P21" s="64">
        <f>IF(Q21="","","-")</f>
      </c>
      <c r="Q21" s="107">
        <f>IF(AD17="","",AD17)</f>
      </c>
      <c r="R21" s="107"/>
      <c r="S21" s="21"/>
      <c r="T21" s="91"/>
      <c r="U21" s="92"/>
      <c r="V21" s="107">
        <f>IF(AG19="","",AG19)</f>
      </c>
      <c r="W21" s="107"/>
      <c r="X21" s="64">
        <f>IF(Y21="","","-")</f>
      </c>
      <c r="Y21" s="107">
        <f>IF(AD19="","",AD19)</f>
      </c>
      <c r="Z21" s="107"/>
      <c r="AA21" s="21"/>
      <c r="AB21" s="104"/>
      <c r="AC21" s="105"/>
      <c r="AD21" s="105"/>
      <c r="AE21" s="105"/>
      <c r="AF21" s="105"/>
      <c r="AG21" s="105"/>
      <c r="AH21" s="105"/>
      <c r="AI21" s="106"/>
      <c r="AJ21" s="91"/>
      <c r="AK21" s="92"/>
      <c r="AL21" s="92"/>
      <c r="AM21" s="92"/>
      <c r="AN21" s="92"/>
      <c r="AO21" s="92"/>
      <c r="AP21" s="92"/>
      <c r="AQ21" s="94"/>
      <c r="AR21" s="139"/>
      <c r="AS21" s="136"/>
      <c r="AT21" s="136"/>
      <c r="AU21" s="137"/>
      <c r="AV21" s="135"/>
      <c r="AW21" s="136"/>
      <c r="AX21" s="136"/>
      <c r="AY21" s="137"/>
      <c r="AZ21" s="135"/>
      <c r="BA21" s="136"/>
      <c r="BB21" s="136"/>
      <c r="BC21" s="137"/>
      <c r="BD21" s="135"/>
      <c r="BE21" s="136"/>
      <c r="BF21" s="136"/>
      <c r="BG21" s="137"/>
      <c r="BH21" s="135"/>
      <c r="BI21" s="136"/>
      <c r="BJ21" s="136"/>
      <c r="BK21" s="137"/>
      <c r="BL21" s="135"/>
      <c r="BM21" s="136"/>
      <c r="BN21" s="136"/>
      <c r="BO21" s="137"/>
      <c r="BP21" s="123"/>
      <c r="BQ21" s="124"/>
      <c r="BR21" s="124"/>
      <c r="BS21" s="125"/>
      <c r="BT21" s="91"/>
      <c r="BU21" s="92"/>
      <c r="BV21" s="92"/>
      <c r="BW21" s="127"/>
    </row>
    <row r="22" spans="2:75" s="18" customFormat="1" ht="12" customHeight="1">
      <c r="B22" s="180" t="s">
        <v>71</v>
      </c>
      <c r="C22" s="181"/>
      <c r="D22" s="128" t="s">
        <v>261</v>
      </c>
      <c r="E22" s="128"/>
      <c r="F22" s="128"/>
      <c r="G22" s="128"/>
      <c r="H22" s="128"/>
      <c r="I22" s="128"/>
      <c r="J22" s="128"/>
      <c r="K22" s="129"/>
      <c r="L22" s="89">
        <f>IF(N22="","",IF(N22+N23-Q22-Q23&gt;0,"○",IF(N22+N23-Q22-Q23=0,"△",IF(N22+N23-Q22-Q23&lt;0,"●"))))</f>
      </c>
      <c r="M22" s="90"/>
      <c r="N22" s="165">
        <f>IF(AO16="","",AO16)</f>
      </c>
      <c r="O22" s="165"/>
      <c r="P22" s="62">
        <f>IF(Q22="","","-")</f>
      </c>
      <c r="Q22" s="165">
        <f>IF(AL16="","",AL16)</f>
      </c>
      <c r="R22" s="165"/>
      <c r="S22" s="24"/>
      <c r="T22" s="89">
        <f>IF(V22="","",IF(V22+V23-Y22-Y23&gt;0,"○",IF(V22+V23-Y22-Y23=0,"△",IF(V22+V23-Y22-Y23&lt;0,"●"))))</f>
      </c>
      <c r="U22" s="90"/>
      <c r="V22" s="165">
        <f>IF(AO18="","",AO18)</f>
      </c>
      <c r="W22" s="165"/>
      <c r="X22" s="65">
        <f>IF(Y22="","","-")</f>
      </c>
      <c r="Y22" s="165">
        <f>IF(AL18="","",AL18)</f>
      </c>
      <c r="Z22" s="165"/>
      <c r="AA22" s="19"/>
      <c r="AB22" s="89" t="s">
        <v>170</v>
      </c>
      <c r="AC22" s="90"/>
      <c r="AD22" s="90"/>
      <c r="AE22" s="90"/>
      <c r="AF22" s="90"/>
      <c r="AG22" s="90"/>
      <c r="AH22" s="90"/>
      <c r="AI22" s="93"/>
      <c r="AJ22" s="110"/>
      <c r="AK22" s="111"/>
      <c r="AL22" s="111"/>
      <c r="AM22" s="111"/>
      <c r="AN22" s="111"/>
      <c r="AO22" s="111"/>
      <c r="AP22" s="111"/>
      <c r="AQ22" s="113"/>
      <c r="AR22" s="172">
        <f>COUNTIF(L22:AQ23,"○")</f>
        <v>0</v>
      </c>
      <c r="AS22" s="167"/>
      <c r="AT22" s="167"/>
      <c r="AU22" s="168"/>
      <c r="AV22" s="166">
        <f>COUNTIF(L22:AQ23,"●")</f>
        <v>0</v>
      </c>
      <c r="AW22" s="167"/>
      <c r="AX22" s="167"/>
      <c r="AY22" s="168"/>
      <c r="AZ22" s="166">
        <f>COUNTIF(L22:AQ23,"△")</f>
        <v>0</v>
      </c>
      <c r="BA22" s="167"/>
      <c r="BB22" s="167"/>
      <c r="BC22" s="168"/>
      <c r="BD22" s="166">
        <f>SUM(AR22*3+AZ22)</f>
        <v>0</v>
      </c>
      <c r="BE22" s="167"/>
      <c r="BF22" s="167"/>
      <c r="BG22" s="168"/>
      <c r="BH22" s="166">
        <f>SUM(AO16+AO17+AO18+AO19+AO20+AO21)</f>
        <v>0</v>
      </c>
      <c r="BI22" s="167"/>
      <c r="BJ22" s="167"/>
      <c r="BK22" s="168"/>
      <c r="BL22" s="166">
        <f>SUM(AL16+AL17+AL18+AL19+AL20+AL21)</f>
        <v>0</v>
      </c>
      <c r="BM22" s="167"/>
      <c r="BN22" s="167"/>
      <c r="BO22" s="168"/>
      <c r="BP22" s="120">
        <f>SUM(BH22-BL22)</f>
        <v>0</v>
      </c>
      <c r="BQ22" s="121"/>
      <c r="BR22" s="121"/>
      <c r="BS22" s="122"/>
      <c r="BT22" s="89"/>
      <c r="BU22" s="90"/>
      <c r="BV22" s="90"/>
      <c r="BW22" s="126"/>
    </row>
    <row r="23" spans="2:75" s="18" customFormat="1" ht="12" customHeight="1" thickBot="1">
      <c r="B23" s="186"/>
      <c r="C23" s="187"/>
      <c r="D23" s="130"/>
      <c r="E23" s="130"/>
      <c r="F23" s="130"/>
      <c r="G23" s="130"/>
      <c r="H23" s="130"/>
      <c r="I23" s="130"/>
      <c r="J23" s="130"/>
      <c r="K23" s="131"/>
      <c r="L23" s="95"/>
      <c r="M23" s="96"/>
      <c r="N23" s="160">
        <f>IF(AO17="","",AO17)</f>
      </c>
      <c r="O23" s="160"/>
      <c r="P23" s="63">
        <f>IF(Q23="","","-")</f>
      </c>
      <c r="Q23" s="160">
        <f>IF(AL17="","",AL17)</f>
      </c>
      <c r="R23" s="160"/>
      <c r="S23" s="25"/>
      <c r="T23" s="95"/>
      <c r="U23" s="96"/>
      <c r="V23" s="160">
        <f>IF(AO19="","",AO19)</f>
      </c>
      <c r="W23" s="160"/>
      <c r="X23" s="63">
        <f>IF(Y23="","","-")</f>
      </c>
      <c r="Y23" s="160">
        <f>IF(AL19="","",AL19)</f>
      </c>
      <c r="Z23" s="160"/>
      <c r="AA23" s="25"/>
      <c r="AB23" s="95"/>
      <c r="AC23" s="96"/>
      <c r="AD23" s="96"/>
      <c r="AE23" s="96"/>
      <c r="AF23" s="96"/>
      <c r="AG23" s="96"/>
      <c r="AH23" s="96"/>
      <c r="AI23" s="97"/>
      <c r="AJ23" s="114"/>
      <c r="AK23" s="115"/>
      <c r="AL23" s="115"/>
      <c r="AM23" s="115"/>
      <c r="AN23" s="115"/>
      <c r="AO23" s="115"/>
      <c r="AP23" s="115"/>
      <c r="AQ23" s="116"/>
      <c r="AR23" s="173"/>
      <c r="AS23" s="170"/>
      <c r="AT23" s="170"/>
      <c r="AU23" s="171"/>
      <c r="AV23" s="169"/>
      <c r="AW23" s="170"/>
      <c r="AX23" s="170"/>
      <c r="AY23" s="171"/>
      <c r="AZ23" s="169"/>
      <c r="BA23" s="170"/>
      <c r="BB23" s="170"/>
      <c r="BC23" s="171"/>
      <c r="BD23" s="169"/>
      <c r="BE23" s="170"/>
      <c r="BF23" s="170"/>
      <c r="BG23" s="171"/>
      <c r="BH23" s="169"/>
      <c r="BI23" s="170"/>
      <c r="BJ23" s="170"/>
      <c r="BK23" s="171"/>
      <c r="BL23" s="169"/>
      <c r="BM23" s="170"/>
      <c r="BN23" s="170"/>
      <c r="BO23" s="171"/>
      <c r="BP23" s="189"/>
      <c r="BQ23" s="190"/>
      <c r="BR23" s="190"/>
      <c r="BS23" s="191"/>
      <c r="BT23" s="95"/>
      <c r="BU23" s="96"/>
      <c r="BV23" s="96"/>
      <c r="BW23" s="192"/>
    </row>
    <row r="24" spans="2:75" ht="12" customHeight="1" thickBot="1">
      <c r="B24" s="66"/>
      <c r="C24" s="66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75"/>
      <c r="O24" s="75"/>
      <c r="P24" s="75"/>
      <c r="Q24" s="75"/>
      <c r="R24" s="75"/>
      <c r="S24" s="75"/>
      <c r="T24" s="75"/>
      <c r="U24" s="75"/>
      <c r="V24" s="75"/>
      <c r="W24" s="67"/>
      <c r="X24" s="75"/>
      <c r="Y24" s="75"/>
      <c r="Z24" s="75"/>
      <c r="AA24" s="75"/>
      <c r="AB24" s="75"/>
      <c r="AC24" s="75"/>
      <c r="AD24" s="75"/>
      <c r="AE24" s="75"/>
      <c r="AF24" s="75"/>
      <c r="AG24" s="67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75"/>
      <c r="BU24" s="75"/>
      <c r="BV24" s="75"/>
      <c r="BW24" s="75"/>
    </row>
    <row r="25" spans="2:75" s="18" customFormat="1" ht="27" customHeight="1" thickBot="1">
      <c r="B25" s="174" t="s">
        <v>86</v>
      </c>
      <c r="C25" s="175"/>
      <c r="D25" s="175"/>
      <c r="E25" s="175"/>
      <c r="F25" s="175"/>
      <c r="G25" s="175"/>
      <c r="H25" s="175"/>
      <c r="I25" s="175"/>
      <c r="J25" s="175"/>
      <c r="K25" s="176"/>
      <c r="L25" s="177" t="str">
        <f>IF(D26="","",D26)</f>
        <v>エルマーノ</v>
      </c>
      <c r="M25" s="178"/>
      <c r="N25" s="178"/>
      <c r="O25" s="178"/>
      <c r="P25" s="178"/>
      <c r="Q25" s="178"/>
      <c r="R25" s="178"/>
      <c r="S25" s="179"/>
      <c r="T25" s="177" t="str">
        <f>IF(D28="","",D28)</f>
        <v>三樹平田SC</v>
      </c>
      <c r="U25" s="178"/>
      <c r="V25" s="178"/>
      <c r="W25" s="178"/>
      <c r="X25" s="178"/>
      <c r="Y25" s="178"/>
      <c r="Z25" s="178"/>
      <c r="AA25" s="179"/>
      <c r="AB25" s="177" t="str">
        <f>IF(D30="","",D30)</f>
        <v>伊丹少年SC</v>
      </c>
      <c r="AC25" s="178"/>
      <c r="AD25" s="178"/>
      <c r="AE25" s="178"/>
      <c r="AF25" s="178"/>
      <c r="AG25" s="178"/>
      <c r="AH25" s="178"/>
      <c r="AI25" s="179"/>
      <c r="AJ25" s="177" t="str">
        <f>IF(D32="","",D32)</f>
        <v>稲野JFC</v>
      </c>
      <c r="AK25" s="178"/>
      <c r="AL25" s="178"/>
      <c r="AM25" s="178"/>
      <c r="AN25" s="178"/>
      <c r="AO25" s="178"/>
      <c r="AP25" s="178"/>
      <c r="AQ25" s="304"/>
      <c r="AR25" s="176" t="s">
        <v>74</v>
      </c>
      <c r="AS25" s="208"/>
      <c r="AT25" s="208"/>
      <c r="AU25" s="208"/>
      <c r="AV25" s="208" t="s">
        <v>75</v>
      </c>
      <c r="AW25" s="208"/>
      <c r="AX25" s="208"/>
      <c r="AY25" s="208"/>
      <c r="AZ25" s="208" t="s">
        <v>76</v>
      </c>
      <c r="BA25" s="208"/>
      <c r="BB25" s="208"/>
      <c r="BC25" s="208"/>
      <c r="BD25" s="208" t="s">
        <v>77</v>
      </c>
      <c r="BE25" s="208"/>
      <c r="BF25" s="208"/>
      <c r="BG25" s="208"/>
      <c r="BH25" s="208" t="s">
        <v>78</v>
      </c>
      <c r="BI25" s="208"/>
      <c r="BJ25" s="208"/>
      <c r="BK25" s="208"/>
      <c r="BL25" s="208" t="s">
        <v>79</v>
      </c>
      <c r="BM25" s="208"/>
      <c r="BN25" s="208"/>
      <c r="BO25" s="208"/>
      <c r="BP25" s="209" t="s">
        <v>80</v>
      </c>
      <c r="BQ25" s="210"/>
      <c r="BR25" s="210"/>
      <c r="BS25" s="211"/>
      <c r="BT25" s="176" t="s">
        <v>81</v>
      </c>
      <c r="BU25" s="208"/>
      <c r="BV25" s="208"/>
      <c r="BW25" s="303"/>
    </row>
    <row r="26" spans="2:75" s="18" customFormat="1" ht="12" customHeight="1" thickTop="1">
      <c r="B26" s="184" t="s">
        <v>82</v>
      </c>
      <c r="C26" s="185"/>
      <c r="D26" s="161" t="s">
        <v>262</v>
      </c>
      <c r="E26" s="161"/>
      <c r="F26" s="161"/>
      <c r="G26" s="161"/>
      <c r="H26" s="161"/>
      <c r="I26" s="161"/>
      <c r="J26" s="161"/>
      <c r="K26" s="162"/>
      <c r="L26" s="101"/>
      <c r="M26" s="102"/>
      <c r="N26" s="102"/>
      <c r="O26" s="102"/>
      <c r="P26" s="102"/>
      <c r="Q26" s="102"/>
      <c r="R26" s="102"/>
      <c r="S26" s="103"/>
      <c r="T26" s="98" t="s">
        <v>169</v>
      </c>
      <c r="U26" s="99"/>
      <c r="V26" s="99"/>
      <c r="W26" s="99"/>
      <c r="X26" s="99"/>
      <c r="Y26" s="99"/>
      <c r="Z26" s="99"/>
      <c r="AA26" s="100"/>
      <c r="AB26" s="108">
        <f>IF(AD26="","",IF(AD26+AD27-AG26-AG27&gt;0,"○",IF(AD26+AD27-AG26-AG27=0,"△",IF(AD26+AD27-AG26-AG27&lt;0,"●"))))</f>
      </c>
      <c r="AC26" s="109"/>
      <c r="AD26" s="302"/>
      <c r="AE26" s="302"/>
      <c r="AF26" s="65">
        <f>IF(AG26="","","-")</f>
      </c>
      <c r="AG26" s="302"/>
      <c r="AH26" s="302"/>
      <c r="AI26" s="19"/>
      <c r="AJ26" s="108">
        <f>IF(AL26="","",IF(AL26+AL27-AO26-AO27&gt;0,"○",IF(AL26+AL27-AO26-AO27=0,"△",IF(AL26+AL27-AO26-AO27&lt;0,"●"))))</f>
      </c>
      <c r="AK26" s="109"/>
      <c r="AL26" s="302"/>
      <c r="AM26" s="302"/>
      <c r="AN26" s="65">
        <f>IF(AO26="","","-")</f>
      </c>
      <c r="AO26" s="302"/>
      <c r="AP26" s="302"/>
      <c r="AQ26" s="20"/>
      <c r="AR26" s="138">
        <f>COUNTIF(L26:AQ27,"○")</f>
        <v>0</v>
      </c>
      <c r="AS26" s="133"/>
      <c r="AT26" s="133"/>
      <c r="AU26" s="134"/>
      <c r="AV26" s="132">
        <f>COUNTIF(L26:AQ27,"●")</f>
        <v>0</v>
      </c>
      <c r="AW26" s="133"/>
      <c r="AX26" s="133"/>
      <c r="AY26" s="134"/>
      <c r="AZ26" s="132">
        <f>COUNTIF(L26:AQ27,"△")</f>
        <v>0</v>
      </c>
      <c r="BA26" s="133"/>
      <c r="BB26" s="133"/>
      <c r="BC26" s="134"/>
      <c r="BD26" s="132">
        <f>SUM(AR26*3+AZ26)</f>
        <v>0</v>
      </c>
      <c r="BE26" s="133"/>
      <c r="BF26" s="133"/>
      <c r="BG26" s="134"/>
      <c r="BH26" s="132">
        <f>SUM(V26+V27+AD26+AD27+AL26+AL27)</f>
        <v>0</v>
      </c>
      <c r="BI26" s="133"/>
      <c r="BJ26" s="133"/>
      <c r="BK26" s="134"/>
      <c r="BL26" s="132">
        <f>SUM(Y26+Y27+AG26+AG27+AO26+AO27)</f>
        <v>0</v>
      </c>
      <c r="BM26" s="133"/>
      <c r="BN26" s="133"/>
      <c r="BO26" s="134"/>
      <c r="BP26" s="120">
        <f>SUM(BH26-BL26)</f>
        <v>0</v>
      </c>
      <c r="BQ26" s="121"/>
      <c r="BR26" s="121"/>
      <c r="BS26" s="122"/>
      <c r="BT26" s="108"/>
      <c r="BU26" s="109"/>
      <c r="BV26" s="109"/>
      <c r="BW26" s="193"/>
    </row>
    <row r="27" spans="2:75" s="18" customFormat="1" ht="12" customHeight="1">
      <c r="B27" s="182"/>
      <c r="C27" s="183"/>
      <c r="D27" s="163"/>
      <c r="E27" s="163"/>
      <c r="F27" s="163"/>
      <c r="G27" s="163"/>
      <c r="H27" s="163"/>
      <c r="I27" s="163"/>
      <c r="J27" s="163"/>
      <c r="K27" s="164"/>
      <c r="L27" s="104"/>
      <c r="M27" s="105"/>
      <c r="N27" s="105"/>
      <c r="O27" s="105"/>
      <c r="P27" s="105"/>
      <c r="Q27" s="105"/>
      <c r="R27" s="105"/>
      <c r="S27" s="106"/>
      <c r="T27" s="91"/>
      <c r="U27" s="92"/>
      <c r="V27" s="92"/>
      <c r="W27" s="92"/>
      <c r="X27" s="92"/>
      <c r="Y27" s="92"/>
      <c r="Z27" s="92"/>
      <c r="AA27" s="94"/>
      <c r="AB27" s="91"/>
      <c r="AC27" s="92"/>
      <c r="AD27" s="107"/>
      <c r="AE27" s="107"/>
      <c r="AF27" s="64">
        <f>IF(AG27="","","-")</f>
      </c>
      <c r="AG27" s="107"/>
      <c r="AH27" s="107"/>
      <c r="AI27" s="21"/>
      <c r="AJ27" s="91"/>
      <c r="AK27" s="92"/>
      <c r="AL27" s="107"/>
      <c r="AM27" s="107"/>
      <c r="AN27" s="64">
        <f>IF(AO27="","","-")</f>
      </c>
      <c r="AO27" s="107"/>
      <c r="AP27" s="107"/>
      <c r="AQ27" s="22"/>
      <c r="AR27" s="139"/>
      <c r="AS27" s="136"/>
      <c r="AT27" s="136"/>
      <c r="AU27" s="137"/>
      <c r="AV27" s="135"/>
      <c r="AW27" s="136"/>
      <c r="AX27" s="136"/>
      <c r="AY27" s="137"/>
      <c r="AZ27" s="135"/>
      <c r="BA27" s="136"/>
      <c r="BB27" s="136"/>
      <c r="BC27" s="137"/>
      <c r="BD27" s="135"/>
      <c r="BE27" s="136"/>
      <c r="BF27" s="136"/>
      <c r="BG27" s="137"/>
      <c r="BH27" s="135"/>
      <c r="BI27" s="136"/>
      <c r="BJ27" s="136"/>
      <c r="BK27" s="137"/>
      <c r="BL27" s="135"/>
      <c r="BM27" s="136"/>
      <c r="BN27" s="136"/>
      <c r="BO27" s="137"/>
      <c r="BP27" s="123"/>
      <c r="BQ27" s="124"/>
      <c r="BR27" s="124"/>
      <c r="BS27" s="125"/>
      <c r="BT27" s="91"/>
      <c r="BU27" s="92"/>
      <c r="BV27" s="92"/>
      <c r="BW27" s="127"/>
    </row>
    <row r="28" spans="2:75" s="18" customFormat="1" ht="12" customHeight="1">
      <c r="B28" s="180" t="s">
        <v>83</v>
      </c>
      <c r="C28" s="181"/>
      <c r="D28" s="156" t="s">
        <v>263</v>
      </c>
      <c r="E28" s="156"/>
      <c r="F28" s="156"/>
      <c r="G28" s="156"/>
      <c r="H28" s="156"/>
      <c r="I28" s="156"/>
      <c r="J28" s="156"/>
      <c r="K28" s="157"/>
      <c r="L28" s="89" t="s">
        <v>170</v>
      </c>
      <c r="M28" s="90"/>
      <c r="N28" s="90"/>
      <c r="O28" s="90"/>
      <c r="P28" s="90"/>
      <c r="Q28" s="90"/>
      <c r="R28" s="90"/>
      <c r="S28" s="93"/>
      <c r="T28" s="110"/>
      <c r="U28" s="111"/>
      <c r="V28" s="111"/>
      <c r="W28" s="111"/>
      <c r="X28" s="111"/>
      <c r="Y28" s="111"/>
      <c r="Z28" s="111"/>
      <c r="AA28" s="112"/>
      <c r="AB28" s="89">
        <f>IF(AD28="","",IF(AD28+AD29-AG28-AG29&gt;0,"○",IF(AD28+AD29-AG28-AG29=0,"△",IF(AD28+AD29-AG28-AG29&lt;0,"●"))))</f>
      </c>
      <c r="AC28" s="90"/>
      <c r="AD28" s="165"/>
      <c r="AE28" s="165"/>
      <c r="AF28" s="65">
        <f>IF(AG28="","","-")</f>
      </c>
      <c r="AG28" s="165"/>
      <c r="AH28" s="165"/>
      <c r="AI28" s="19"/>
      <c r="AJ28" s="89">
        <f>IF(AL28="","",IF(AL28+AL29-AO28-AO29&gt;0,"○",IF(AL28+AL29-AO28-AO29=0,"△",IF(AL28+AL29-AO28-AO29&lt;0,"●"))))</f>
      </c>
      <c r="AK28" s="90"/>
      <c r="AL28" s="165"/>
      <c r="AM28" s="165"/>
      <c r="AN28" s="65">
        <f>IF(AO28="","","-")</f>
      </c>
      <c r="AO28" s="165"/>
      <c r="AP28" s="165"/>
      <c r="AQ28" s="23"/>
      <c r="AR28" s="138">
        <f>COUNTIF(L28:AQ29,"○")</f>
        <v>0</v>
      </c>
      <c r="AS28" s="133"/>
      <c r="AT28" s="133"/>
      <c r="AU28" s="134"/>
      <c r="AV28" s="132">
        <f>COUNTIF(L28:AQ29,"●")</f>
        <v>0</v>
      </c>
      <c r="AW28" s="133"/>
      <c r="AX28" s="133"/>
      <c r="AY28" s="134"/>
      <c r="AZ28" s="132">
        <f>COUNTIF(L28:AQ29,"△")</f>
        <v>0</v>
      </c>
      <c r="BA28" s="133"/>
      <c r="BB28" s="133"/>
      <c r="BC28" s="134"/>
      <c r="BD28" s="132">
        <f>SUM(AR28*3+AZ28)</f>
        <v>0</v>
      </c>
      <c r="BE28" s="133"/>
      <c r="BF28" s="133"/>
      <c r="BG28" s="134"/>
      <c r="BH28" s="132">
        <f>SUM(Y26+Y27+AD28+AD29+AL28+AL29)</f>
        <v>0</v>
      </c>
      <c r="BI28" s="133"/>
      <c r="BJ28" s="133"/>
      <c r="BK28" s="134"/>
      <c r="BL28" s="132">
        <f>SUM(V26+V27+AG28+AG29+AO28+AO29)</f>
        <v>0</v>
      </c>
      <c r="BM28" s="133"/>
      <c r="BN28" s="133"/>
      <c r="BO28" s="134"/>
      <c r="BP28" s="120">
        <f>SUM(BH28-BL28)</f>
        <v>0</v>
      </c>
      <c r="BQ28" s="121"/>
      <c r="BR28" s="121"/>
      <c r="BS28" s="122"/>
      <c r="BT28" s="89"/>
      <c r="BU28" s="90"/>
      <c r="BV28" s="90"/>
      <c r="BW28" s="126"/>
    </row>
    <row r="29" spans="2:75" s="18" customFormat="1" ht="12" customHeight="1">
      <c r="B29" s="182"/>
      <c r="C29" s="183"/>
      <c r="D29" s="163"/>
      <c r="E29" s="163"/>
      <c r="F29" s="163"/>
      <c r="G29" s="163"/>
      <c r="H29" s="163"/>
      <c r="I29" s="163"/>
      <c r="J29" s="163"/>
      <c r="K29" s="164"/>
      <c r="L29" s="91"/>
      <c r="M29" s="92"/>
      <c r="N29" s="92"/>
      <c r="O29" s="92"/>
      <c r="P29" s="92"/>
      <c r="Q29" s="92"/>
      <c r="R29" s="92"/>
      <c r="S29" s="94"/>
      <c r="T29" s="104"/>
      <c r="U29" s="105"/>
      <c r="V29" s="105"/>
      <c r="W29" s="105"/>
      <c r="X29" s="105"/>
      <c r="Y29" s="105"/>
      <c r="Z29" s="105"/>
      <c r="AA29" s="106"/>
      <c r="AB29" s="91"/>
      <c r="AC29" s="92"/>
      <c r="AD29" s="107"/>
      <c r="AE29" s="107"/>
      <c r="AF29" s="64">
        <f>IF(AG29="","","-")</f>
      </c>
      <c r="AG29" s="107"/>
      <c r="AH29" s="107"/>
      <c r="AI29" s="21"/>
      <c r="AJ29" s="91"/>
      <c r="AK29" s="92"/>
      <c r="AL29" s="107"/>
      <c r="AM29" s="107"/>
      <c r="AN29" s="64">
        <f>IF(AO29="","","-")</f>
      </c>
      <c r="AO29" s="107"/>
      <c r="AP29" s="107"/>
      <c r="AQ29" s="22"/>
      <c r="AR29" s="139"/>
      <c r="AS29" s="136"/>
      <c r="AT29" s="136"/>
      <c r="AU29" s="137"/>
      <c r="AV29" s="135"/>
      <c r="AW29" s="136"/>
      <c r="AX29" s="136"/>
      <c r="AY29" s="137"/>
      <c r="AZ29" s="135"/>
      <c r="BA29" s="136"/>
      <c r="BB29" s="136"/>
      <c r="BC29" s="137"/>
      <c r="BD29" s="135"/>
      <c r="BE29" s="136"/>
      <c r="BF29" s="136"/>
      <c r="BG29" s="137"/>
      <c r="BH29" s="135"/>
      <c r="BI29" s="136"/>
      <c r="BJ29" s="136"/>
      <c r="BK29" s="137"/>
      <c r="BL29" s="135"/>
      <c r="BM29" s="136"/>
      <c r="BN29" s="136"/>
      <c r="BO29" s="137"/>
      <c r="BP29" s="123"/>
      <c r="BQ29" s="124"/>
      <c r="BR29" s="124"/>
      <c r="BS29" s="125"/>
      <c r="BT29" s="91"/>
      <c r="BU29" s="92"/>
      <c r="BV29" s="92"/>
      <c r="BW29" s="127"/>
    </row>
    <row r="30" spans="2:75" s="18" customFormat="1" ht="12" customHeight="1">
      <c r="B30" s="180" t="s">
        <v>84</v>
      </c>
      <c r="C30" s="181"/>
      <c r="D30" s="156" t="s">
        <v>264</v>
      </c>
      <c r="E30" s="156"/>
      <c r="F30" s="156"/>
      <c r="G30" s="156"/>
      <c r="H30" s="156"/>
      <c r="I30" s="156"/>
      <c r="J30" s="156"/>
      <c r="K30" s="157"/>
      <c r="L30" s="89">
        <f>IF(N30="","",IF(N30+N31-Q30-Q31&gt;0,"○",IF(N30+N31-Q30-Q31=0,"△",IF(N30+N31-Q30-Q31&lt;0,"●"))))</f>
      </c>
      <c r="M30" s="90"/>
      <c r="N30" s="165">
        <f>IF(AG26="","",AG26)</f>
      </c>
      <c r="O30" s="165"/>
      <c r="P30" s="65">
        <f>IF(Q30="","","-")</f>
      </c>
      <c r="Q30" s="165">
        <f>IF(AD26="","",AD26)</f>
      </c>
      <c r="R30" s="165"/>
      <c r="S30" s="24"/>
      <c r="T30" s="89">
        <f>IF(V30="","",IF(V30+V31-Y30-Y31&gt;0,"○",IF(V30+V31-Y30-Y31=0,"△",IF(V30+V31-Y30-Y31&lt;0,"●"))))</f>
      </c>
      <c r="U30" s="90"/>
      <c r="V30" s="165">
        <f>IF(AG28="","",AG28)</f>
      </c>
      <c r="W30" s="165"/>
      <c r="X30" s="65">
        <f>IF(Y30="","","-")</f>
      </c>
      <c r="Y30" s="165">
        <f>IF(AD28="","",AD28)</f>
      </c>
      <c r="Z30" s="165"/>
      <c r="AA30" s="19"/>
      <c r="AB30" s="110"/>
      <c r="AC30" s="111"/>
      <c r="AD30" s="111"/>
      <c r="AE30" s="111"/>
      <c r="AF30" s="111"/>
      <c r="AG30" s="111"/>
      <c r="AH30" s="111"/>
      <c r="AI30" s="112"/>
      <c r="AJ30" s="89" t="s">
        <v>170</v>
      </c>
      <c r="AK30" s="90"/>
      <c r="AL30" s="90"/>
      <c r="AM30" s="90"/>
      <c r="AN30" s="90"/>
      <c r="AO30" s="90"/>
      <c r="AP30" s="90"/>
      <c r="AQ30" s="93"/>
      <c r="AR30" s="138">
        <f>COUNTIF(L30:AQ31,"○")</f>
        <v>0</v>
      </c>
      <c r="AS30" s="133"/>
      <c r="AT30" s="133"/>
      <c r="AU30" s="134"/>
      <c r="AV30" s="132">
        <f>COUNTIF(L30:AQ31,"●")</f>
        <v>0</v>
      </c>
      <c r="AW30" s="133"/>
      <c r="AX30" s="133"/>
      <c r="AY30" s="134"/>
      <c r="AZ30" s="132">
        <f>COUNTIF(L30:AQ31,"△")</f>
        <v>0</v>
      </c>
      <c r="BA30" s="133"/>
      <c r="BB30" s="133"/>
      <c r="BC30" s="134"/>
      <c r="BD30" s="132">
        <f>SUM(AR30*3+AZ30)</f>
        <v>0</v>
      </c>
      <c r="BE30" s="133"/>
      <c r="BF30" s="133"/>
      <c r="BG30" s="134"/>
      <c r="BH30" s="132">
        <f>SUM(AG26+AG27+AG28+AG29+AL30+AL31)</f>
        <v>0</v>
      </c>
      <c r="BI30" s="133"/>
      <c r="BJ30" s="133"/>
      <c r="BK30" s="134"/>
      <c r="BL30" s="132">
        <f>SUM(AD26+AD27+AD28+AD29+AO30+AO31)</f>
        <v>0</v>
      </c>
      <c r="BM30" s="133"/>
      <c r="BN30" s="133"/>
      <c r="BO30" s="134"/>
      <c r="BP30" s="120">
        <f>SUM(BH30-BL30)</f>
        <v>0</v>
      </c>
      <c r="BQ30" s="121"/>
      <c r="BR30" s="121"/>
      <c r="BS30" s="122"/>
      <c r="BT30" s="89"/>
      <c r="BU30" s="90"/>
      <c r="BV30" s="90"/>
      <c r="BW30" s="126"/>
    </row>
    <row r="31" spans="2:75" s="18" customFormat="1" ht="12" customHeight="1">
      <c r="B31" s="182"/>
      <c r="C31" s="183"/>
      <c r="D31" s="163"/>
      <c r="E31" s="163"/>
      <c r="F31" s="163"/>
      <c r="G31" s="163"/>
      <c r="H31" s="163"/>
      <c r="I31" s="163"/>
      <c r="J31" s="163"/>
      <c r="K31" s="164"/>
      <c r="L31" s="91"/>
      <c r="M31" s="92"/>
      <c r="N31" s="107">
        <f>IF(AG27="","",AG27)</f>
      </c>
      <c r="O31" s="107"/>
      <c r="P31" s="64">
        <f>IF(Q31="","","-")</f>
      </c>
      <c r="Q31" s="107">
        <f>IF(AD27="","",AD27)</f>
      </c>
      <c r="R31" s="107"/>
      <c r="S31" s="21"/>
      <c r="T31" s="91"/>
      <c r="U31" s="92"/>
      <c r="V31" s="107">
        <f>IF(AG29="","",AG29)</f>
      </c>
      <c r="W31" s="107"/>
      <c r="X31" s="64">
        <f>IF(Y31="","","-")</f>
      </c>
      <c r="Y31" s="107">
        <f>IF(AD29="","",AD29)</f>
      </c>
      <c r="Z31" s="107"/>
      <c r="AA31" s="21"/>
      <c r="AB31" s="104"/>
      <c r="AC31" s="105"/>
      <c r="AD31" s="105"/>
      <c r="AE31" s="105"/>
      <c r="AF31" s="105"/>
      <c r="AG31" s="105"/>
      <c r="AH31" s="105"/>
      <c r="AI31" s="106"/>
      <c r="AJ31" s="91"/>
      <c r="AK31" s="92"/>
      <c r="AL31" s="92"/>
      <c r="AM31" s="92"/>
      <c r="AN31" s="92"/>
      <c r="AO31" s="92"/>
      <c r="AP31" s="92"/>
      <c r="AQ31" s="94"/>
      <c r="AR31" s="139"/>
      <c r="AS31" s="136"/>
      <c r="AT31" s="136"/>
      <c r="AU31" s="137"/>
      <c r="AV31" s="135"/>
      <c r="AW31" s="136"/>
      <c r="AX31" s="136"/>
      <c r="AY31" s="137"/>
      <c r="AZ31" s="135"/>
      <c r="BA31" s="136"/>
      <c r="BB31" s="136"/>
      <c r="BC31" s="137"/>
      <c r="BD31" s="135"/>
      <c r="BE31" s="136"/>
      <c r="BF31" s="136"/>
      <c r="BG31" s="137"/>
      <c r="BH31" s="135"/>
      <c r="BI31" s="136"/>
      <c r="BJ31" s="136"/>
      <c r="BK31" s="137"/>
      <c r="BL31" s="135"/>
      <c r="BM31" s="136"/>
      <c r="BN31" s="136"/>
      <c r="BO31" s="137"/>
      <c r="BP31" s="123"/>
      <c r="BQ31" s="124"/>
      <c r="BR31" s="124"/>
      <c r="BS31" s="125"/>
      <c r="BT31" s="91"/>
      <c r="BU31" s="92"/>
      <c r="BV31" s="92"/>
      <c r="BW31" s="127"/>
    </row>
    <row r="32" spans="2:75" s="18" customFormat="1" ht="12" customHeight="1">
      <c r="B32" s="180" t="s">
        <v>71</v>
      </c>
      <c r="C32" s="181"/>
      <c r="D32" s="156" t="s">
        <v>265</v>
      </c>
      <c r="E32" s="156"/>
      <c r="F32" s="156"/>
      <c r="G32" s="156"/>
      <c r="H32" s="156"/>
      <c r="I32" s="156"/>
      <c r="J32" s="156"/>
      <c r="K32" s="157"/>
      <c r="L32" s="89">
        <f>IF(N32="","",IF(N32+N33-Q32-Q33&gt;0,"○",IF(N32+N33-Q32-Q33=0,"△",IF(N32+N33-Q32-Q33&lt;0,"●"))))</f>
      </c>
      <c r="M32" s="90"/>
      <c r="N32" s="165">
        <f>IF(AO26="","",AO26)</f>
      </c>
      <c r="O32" s="165"/>
      <c r="P32" s="62">
        <f>IF(Q32="","","-")</f>
      </c>
      <c r="Q32" s="165">
        <f>IF(AL26="","",AL26)</f>
      </c>
      <c r="R32" s="165"/>
      <c r="S32" s="24"/>
      <c r="T32" s="89">
        <f>IF(V32="","",IF(V32+V33-Y32-Y33&gt;0,"○",IF(V32+V33-Y32-Y33=0,"△",IF(V32+V33-Y32-Y33&lt;0,"●"))))</f>
      </c>
      <c r="U32" s="90"/>
      <c r="V32" s="165">
        <f>IF(AO28="","",AO28)</f>
      </c>
      <c r="W32" s="165"/>
      <c r="X32" s="65">
        <f>IF(Y32="","","-")</f>
      </c>
      <c r="Y32" s="165">
        <f>IF(AL28="","",AL28)</f>
      </c>
      <c r="Z32" s="165"/>
      <c r="AA32" s="19"/>
      <c r="AB32" s="89" t="s">
        <v>170</v>
      </c>
      <c r="AC32" s="90"/>
      <c r="AD32" s="90"/>
      <c r="AE32" s="90"/>
      <c r="AF32" s="90"/>
      <c r="AG32" s="90"/>
      <c r="AH32" s="90"/>
      <c r="AI32" s="93"/>
      <c r="AJ32" s="110"/>
      <c r="AK32" s="111"/>
      <c r="AL32" s="111"/>
      <c r="AM32" s="111"/>
      <c r="AN32" s="111"/>
      <c r="AO32" s="111"/>
      <c r="AP32" s="111"/>
      <c r="AQ32" s="113"/>
      <c r="AR32" s="172">
        <f>COUNTIF(L32:AQ33,"○")</f>
        <v>0</v>
      </c>
      <c r="AS32" s="167"/>
      <c r="AT32" s="167"/>
      <c r="AU32" s="168"/>
      <c r="AV32" s="166">
        <f>COUNTIF(L32:AQ33,"●")</f>
        <v>0</v>
      </c>
      <c r="AW32" s="167"/>
      <c r="AX32" s="167"/>
      <c r="AY32" s="168"/>
      <c r="AZ32" s="166">
        <f>COUNTIF(L32:AQ33,"△")</f>
        <v>0</v>
      </c>
      <c r="BA32" s="167"/>
      <c r="BB32" s="167"/>
      <c r="BC32" s="168"/>
      <c r="BD32" s="166">
        <f>SUM(AR32*3+AZ32)</f>
        <v>0</v>
      </c>
      <c r="BE32" s="167"/>
      <c r="BF32" s="167"/>
      <c r="BG32" s="168"/>
      <c r="BH32" s="166">
        <f>SUM(AO26+AO27+AO28+AO29+AO30+AO31)</f>
        <v>0</v>
      </c>
      <c r="BI32" s="167"/>
      <c r="BJ32" s="167"/>
      <c r="BK32" s="168"/>
      <c r="BL32" s="166">
        <f>SUM(AL26+AL27+AL28+AL29+AL30+AL31)</f>
        <v>0</v>
      </c>
      <c r="BM32" s="167"/>
      <c r="BN32" s="167"/>
      <c r="BO32" s="168"/>
      <c r="BP32" s="120">
        <f>SUM(BH32-BL32)</f>
        <v>0</v>
      </c>
      <c r="BQ32" s="121"/>
      <c r="BR32" s="121"/>
      <c r="BS32" s="122"/>
      <c r="BT32" s="89"/>
      <c r="BU32" s="90"/>
      <c r="BV32" s="90"/>
      <c r="BW32" s="126"/>
    </row>
    <row r="33" spans="2:75" s="18" customFormat="1" ht="12" customHeight="1" thickBot="1">
      <c r="B33" s="186"/>
      <c r="C33" s="187"/>
      <c r="D33" s="158"/>
      <c r="E33" s="158"/>
      <c r="F33" s="158"/>
      <c r="G33" s="158"/>
      <c r="H33" s="158"/>
      <c r="I33" s="158"/>
      <c r="J33" s="158"/>
      <c r="K33" s="159"/>
      <c r="L33" s="95"/>
      <c r="M33" s="96"/>
      <c r="N33" s="160">
        <f>IF(AO27="","",AO27)</f>
      </c>
      <c r="O33" s="160"/>
      <c r="P33" s="63">
        <f>IF(Q33="","","-")</f>
      </c>
      <c r="Q33" s="160">
        <f>IF(AL27="","",AL27)</f>
      </c>
      <c r="R33" s="160"/>
      <c r="S33" s="25"/>
      <c r="T33" s="95"/>
      <c r="U33" s="96"/>
      <c r="V33" s="160">
        <f>IF(AO29="","",AO29)</f>
      </c>
      <c r="W33" s="160"/>
      <c r="X33" s="63">
        <f>IF(Y33="","","-")</f>
      </c>
      <c r="Y33" s="160">
        <f>IF(AL29="","",AL29)</f>
      </c>
      <c r="Z33" s="160"/>
      <c r="AA33" s="25"/>
      <c r="AB33" s="95"/>
      <c r="AC33" s="96"/>
      <c r="AD33" s="96"/>
      <c r="AE33" s="96"/>
      <c r="AF33" s="96"/>
      <c r="AG33" s="96"/>
      <c r="AH33" s="96"/>
      <c r="AI33" s="97"/>
      <c r="AJ33" s="114"/>
      <c r="AK33" s="115"/>
      <c r="AL33" s="115"/>
      <c r="AM33" s="115"/>
      <c r="AN33" s="115"/>
      <c r="AO33" s="115"/>
      <c r="AP33" s="115"/>
      <c r="AQ33" s="116"/>
      <c r="AR33" s="173"/>
      <c r="AS33" s="170"/>
      <c r="AT33" s="170"/>
      <c r="AU33" s="171"/>
      <c r="AV33" s="169"/>
      <c r="AW33" s="170"/>
      <c r="AX33" s="170"/>
      <c r="AY33" s="171"/>
      <c r="AZ33" s="169"/>
      <c r="BA33" s="170"/>
      <c r="BB33" s="170"/>
      <c r="BC33" s="171"/>
      <c r="BD33" s="169"/>
      <c r="BE33" s="170"/>
      <c r="BF33" s="170"/>
      <c r="BG33" s="171"/>
      <c r="BH33" s="169"/>
      <c r="BI33" s="170"/>
      <c r="BJ33" s="170"/>
      <c r="BK33" s="171"/>
      <c r="BL33" s="169"/>
      <c r="BM33" s="170"/>
      <c r="BN33" s="170"/>
      <c r="BO33" s="171"/>
      <c r="BP33" s="189"/>
      <c r="BQ33" s="190"/>
      <c r="BR33" s="190"/>
      <c r="BS33" s="191"/>
      <c r="BT33" s="95"/>
      <c r="BU33" s="96"/>
      <c r="BV33" s="96"/>
      <c r="BW33" s="192"/>
    </row>
    <row r="34" spans="2:75" s="18" customFormat="1" ht="12" customHeight="1" thickBo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6"/>
      <c r="R34" s="26"/>
      <c r="S34" s="27"/>
      <c r="T34" s="26"/>
      <c r="U34" s="26"/>
      <c r="V34" s="26"/>
      <c r="W34" s="26"/>
      <c r="X34" s="27"/>
      <c r="Y34" s="26"/>
      <c r="Z34" s="26"/>
      <c r="AA34" s="27"/>
      <c r="AB34" s="26"/>
      <c r="AC34" s="26"/>
      <c r="AD34" s="26"/>
      <c r="AE34" s="26"/>
      <c r="AF34" s="27"/>
      <c r="AG34" s="26"/>
      <c r="AH34" s="26"/>
      <c r="AI34" s="27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2:75" s="18" customFormat="1" ht="27" customHeight="1" thickBot="1">
      <c r="B35" s="174" t="s">
        <v>87</v>
      </c>
      <c r="C35" s="175"/>
      <c r="D35" s="175"/>
      <c r="E35" s="175"/>
      <c r="F35" s="175"/>
      <c r="G35" s="175"/>
      <c r="H35" s="175"/>
      <c r="I35" s="175"/>
      <c r="J35" s="175"/>
      <c r="K35" s="176"/>
      <c r="L35" s="177" t="str">
        <f>IF(D36="","",D36)</f>
        <v>西京極JSC</v>
      </c>
      <c r="M35" s="178"/>
      <c r="N35" s="178"/>
      <c r="O35" s="178"/>
      <c r="P35" s="178"/>
      <c r="Q35" s="178"/>
      <c r="R35" s="178"/>
      <c r="S35" s="179"/>
      <c r="T35" s="177" t="str">
        <f>IF(D38="","",D38)</f>
        <v>ミレ朝鮮FC</v>
      </c>
      <c r="U35" s="178"/>
      <c r="V35" s="178"/>
      <c r="W35" s="178"/>
      <c r="X35" s="178"/>
      <c r="Y35" s="178"/>
      <c r="Z35" s="178"/>
      <c r="AA35" s="179"/>
      <c r="AB35" s="177" t="str">
        <f>IF(D40="","",D40)</f>
        <v>鴻池ASC</v>
      </c>
      <c r="AC35" s="178"/>
      <c r="AD35" s="178"/>
      <c r="AE35" s="178"/>
      <c r="AF35" s="178"/>
      <c r="AG35" s="178"/>
      <c r="AH35" s="178"/>
      <c r="AI35" s="179"/>
      <c r="AJ35" s="177" t="str">
        <f>IF(D42="","",D42)</f>
        <v>池尻KFC</v>
      </c>
      <c r="AK35" s="178"/>
      <c r="AL35" s="178"/>
      <c r="AM35" s="178"/>
      <c r="AN35" s="178"/>
      <c r="AO35" s="178"/>
      <c r="AP35" s="178"/>
      <c r="AQ35" s="304"/>
      <c r="AR35" s="176" t="s">
        <v>74</v>
      </c>
      <c r="AS35" s="208"/>
      <c r="AT35" s="208"/>
      <c r="AU35" s="208"/>
      <c r="AV35" s="208" t="s">
        <v>75</v>
      </c>
      <c r="AW35" s="208"/>
      <c r="AX35" s="208"/>
      <c r="AY35" s="208"/>
      <c r="AZ35" s="208" t="s">
        <v>76</v>
      </c>
      <c r="BA35" s="208"/>
      <c r="BB35" s="208"/>
      <c r="BC35" s="208"/>
      <c r="BD35" s="208" t="s">
        <v>77</v>
      </c>
      <c r="BE35" s="208"/>
      <c r="BF35" s="208"/>
      <c r="BG35" s="208"/>
      <c r="BH35" s="208" t="s">
        <v>78</v>
      </c>
      <c r="BI35" s="208"/>
      <c r="BJ35" s="208"/>
      <c r="BK35" s="208"/>
      <c r="BL35" s="208" t="s">
        <v>79</v>
      </c>
      <c r="BM35" s="208"/>
      <c r="BN35" s="208"/>
      <c r="BO35" s="208"/>
      <c r="BP35" s="209" t="s">
        <v>80</v>
      </c>
      <c r="BQ35" s="210"/>
      <c r="BR35" s="210"/>
      <c r="BS35" s="211"/>
      <c r="BT35" s="176" t="s">
        <v>81</v>
      </c>
      <c r="BU35" s="208"/>
      <c r="BV35" s="208"/>
      <c r="BW35" s="303"/>
    </row>
    <row r="36" spans="2:75" s="18" customFormat="1" ht="12" customHeight="1" thickTop="1">
      <c r="B36" s="184" t="s">
        <v>82</v>
      </c>
      <c r="C36" s="185"/>
      <c r="D36" s="144" t="s">
        <v>266</v>
      </c>
      <c r="E36" s="144"/>
      <c r="F36" s="144"/>
      <c r="G36" s="144"/>
      <c r="H36" s="144"/>
      <c r="I36" s="144"/>
      <c r="J36" s="144"/>
      <c r="K36" s="145"/>
      <c r="L36" s="101"/>
      <c r="M36" s="102"/>
      <c r="N36" s="102"/>
      <c r="O36" s="102"/>
      <c r="P36" s="102"/>
      <c r="Q36" s="102"/>
      <c r="R36" s="102"/>
      <c r="S36" s="103"/>
      <c r="T36" s="98" t="s">
        <v>169</v>
      </c>
      <c r="U36" s="99"/>
      <c r="V36" s="99"/>
      <c r="W36" s="99"/>
      <c r="X36" s="99"/>
      <c r="Y36" s="99"/>
      <c r="Z36" s="99"/>
      <c r="AA36" s="100"/>
      <c r="AB36" s="108">
        <f>IF(AD36="","",IF(AD36+AD37-AG36-AG37&gt;0,"○",IF(AD36+AD37-AG36-AG37=0,"△",IF(AD36+AD37-AG36-AG37&lt;0,"●"))))</f>
      </c>
      <c r="AC36" s="109"/>
      <c r="AD36" s="302"/>
      <c r="AE36" s="302"/>
      <c r="AF36" s="65">
        <f>IF(AG36="","","-")</f>
      </c>
      <c r="AG36" s="302"/>
      <c r="AH36" s="302"/>
      <c r="AI36" s="19"/>
      <c r="AJ36" s="108">
        <f>IF(AL36="","",IF(AL36+AL37-AO36-AO37&gt;0,"○",IF(AL36+AL37-AO36-AO37=0,"△",IF(AL36+AL37-AO36-AO37&lt;0,"●"))))</f>
      </c>
      <c r="AK36" s="109"/>
      <c r="AL36" s="302"/>
      <c r="AM36" s="302"/>
      <c r="AN36" s="65">
        <f>IF(AO36="","","-")</f>
      </c>
      <c r="AO36" s="302"/>
      <c r="AP36" s="302"/>
      <c r="AQ36" s="20"/>
      <c r="AR36" s="138">
        <f>COUNTIF(L36:AQ37,"○")</f>
        <v>0</v>
      </c>
      <c r="AS36" s="133"/>
      <c r="AT36" s="133"/>
      <c r="AU36" s="134"/>
      <c r="AV36" s="132">
        <f>COUNTIF(L36:AQ37,"●")</f>
        <v>0</v>
      </c>
      <c r="AW36" s="133"/>
      <c r="AX36" s="133"/>
      <c r="AY36" s="134"/>
      <c r="AZ36" s="132">
        <f>COUNTIF(L36:AQ37,"△")</f>
        <v>0</v>
      </c>
      <c r="BA36" s="133"/>
      <c r="BB36" s="133"/>
      <c r="BC36" s="134"/>
      <c r="BD36" s="132">
        <f>SUM(AR36*3+AZ36)</f>
        <v>0</v>
      </c>
      <c r="BE36" s="133"/>
      <c r="BF36" s="133"/>
      <c r="BG36" s="134"/>
      <c r="BH36" s="132">
        <f>SUM(V36+V37+AD36+AD37+AL36+AL37)</f>
        <v>0</v>
      </c>
      <c r="BI36" s="133"/>
      <c r="BJ36" s="133"/>
      <c r="BK36" s="134"/>
      <c r="BL36" s="132">
        <f>SUM(Y36+Y37+AG36+AG37+AO36+AO37)</f>
        <v>0</v>
      </c>
      <c r="BM36" s="133"/>
      <c r="BN36" s="133"/>
      <c r="BO36" s="134"/>
      <c r="BP36" s="120">
        <f>SUM(BH36-BL36)</f>
        <v>0</v>
      </c>
      <c r="BQ36" s="121"/>
      <c r="BR36" s="121"/>
      <c r="BS36" s="122"/>
      <c r="BT36" s="108"/>
      <c r="BU36" s="109"/>
      <c r="BV36" s="109"/>
      <c r="BW36" s="193"/>
    </row>
    <row r="37" spans="2:75" s="18" customFormat="1" ht="12" customHeight="1">
      <c r="B37" s="182"/>
      <c r="C37" s="183"/>
      <c r="D37" s="146"/>
      <c r="E37" s="146"/>
      <c r="F37" s="146"/>
      <c r="G37" s="146"/>
      <c r="H37" s="146"/>
      <c r="I37" s="146"/>
      <c r="J37" s="146"/>
      <c r="K37" s="147"/>
      <c r="L37" s="104"/>
      <c r="M37" s="105"/>
      <c r="N37" s="105"/>
      <c r="O37" s="105"/>
      <c r="P37" s="105"/>
      <c r="Q37" s="105"/>
      <c r="R37" s="105"/>
      <c r="S37" s="106"/>
      <c r="T37" s="91"/>
      <c r="U37" s="92"/>
      <c r="V37" s="92"/>
      <c r="W37" s="92"/>
      <c r="X37" s="92"/>
      <c r="Y37" s="92"/>
      <c r="Z37" s="92"/>
      <c r="AA37" s="94"/>
      <c r="AB37" s="91"/>
      <c r="AC37" s="92"/>
      <c r="AD37" s="107"/>
      <c r="AE37" s="107"/>
      <c r="AF37" s="64">
        <f>IF(AG37="","","-")</f>
      </c>
      <c r="AG37" s="107"/>
      <c r="AH37" s="107"/>
      <c r="AI37" s="21"/>
      <c r="AJ37" s="91"/>
      <c r="AK37" s="92"/>
      <c r="AL37" s="107"/>
      <c r="AM37" s="107"/>
      <c r="AN37" s="64">
        <f>IF(AO37="","","-")</f>
      </c>
      <c r="AO37" s="107"/>
      <c r="AP37" s="107"/>
      <c r="AQ37" s="22"/>
      <c r="AR37" s="139"/>
      <c r="AS37" s="136"/>
      <c r="AT37" s="136"/>
      <c r="AU37" s="137"/>
      <c r="AV37" s="135"/>
      <c r="AW37" s="136"/>
      <c r="AX37" s="136"/>
      <c r="AY37" s="137"/>
      <c r="AZ37" s="135"/>
      <c r="BA37" s="136"/>
      <c r="BB37" s="136"/>
      <c r="BC37" s="137"/>
      <c r="BD37" s="135"/>
      <c r="BE37" s="136"/>
      <c r="BF37" s="136"/>
      <c r="BG37" s="137"/>
      <c r="BH37" s="135"/>
      <c r="BI37" s="136"/>
      <c r="BJ37" s="136"/>
      <c r="BK37" s="137"/>
      <c r="BL37" s="135"/>
      <c r="BM37" s="136"/>
      <c r="BN37" s="136"/>
      <c r="BO37" s="137"/>
      <c r="BP37" s="123"/>
      <c r="BQ37" s="124"/>
      <c r="BR37" s="124"/>
      <c r="BS37" s="125"/>
      <c r="BT37" s="91"/>
      <c r="BU37" s="92"/>
      <c r="BV37" s="92"/>
      <c r="BW37" s="127"/>
    </row>
    <row r="38" spans="2:75" s="18" customFormat="1" ht="12" customHeight="1">
      <c r="B38" s="180" t="s">
        <v>83</v>
      </c>
      <c r="C38" s="181"/>
      <c r="D38" s="128" t="s">
        <v>353</v>
      </c>
      <c r="E38" s="128"/>
      <c r="F38" s="128"/>
      <c r="G38" s="128"/>
      <c r="H38" s="128"/>
      <c r="I38" s="128"/>
      <c r="J38" s="128"/>
      <c r="K38" s="129"/>
      <c r="L38" s="89" t="s">
        <v>170</v>
      </c>
      <c r="M38" s="90"/>
      <c r="N38" s="90"/>
      <c r="O38" s="90"/>
      <c r="P38" s="90"/>
      <c r="Q38" s="90"/>
      <c r="R38" s="90"/>
      <c r="S38" s="93"/>
      <c r="T38" s="110"/>
      <c r="U38" s="111"/>
      <c r="V38" s="111"/>
      <c r="W38" s="111"/>
      <c r="X38" s="111"/>
      <c r="Y38" s="111"/>
      <c r="Z38" s="111"/>
      <c r="AA38" s="112"/>
      <c r="AB38" s="89">
        <f>IF(AD38="","",IF(AD38+AD39-AG38-AG39&gt;0,"○",IF(AD38+AD39-AG38-AG39=0,"△",IF(AD38+AD39-AG38-AG39&lt;0,"●"))))</f>
      </c>
      <c r="AC38" s="90"/>
      <c r="AD38" s="165"/>
      <c r="AE38" s="165"/>
      <c r="AF38" s="65">
        <f>IF(AG38="","","-")</f>
      </c>
      <c r="AG38" s="165"/>
      <c r="AH38" s="165"/>
      <c r="AI38" s="19"/>
      <c r="AJ38" s="89">
        <f>IF(AL38="","",IF(AL38+AL39-AO38-AO39&gt;0,"○",IF(AL38+AL39-AO38-AO39=0,"△",IF(AL38+AL39-AO38-AO39&lt;0,"●"))))</f>
      </c>
      <c r="AK38" s="90"/>
      <c r="AL38" s="165"/>
      <c r="AM38" s="165"/>
      <c r="AN38" s="65">
        <f>IF(AO38="","","-")</f>
      </c>
      <c r="AO38" s="165"/>
      <c r="AP38" s="165"/>
      <c r="AQ38" s="23"/>
      <c r="AR38" s="138">
        <f>COUNTIF(L38:AQ39,"○")</f>
        <v>0</v>
      </c>
      <c r="AS38" s="133"/>
      <c r="AT38" s="133"/>
      <c r="AU38" s="134"/>
      <c r="AV38" s="132">
        <f>COUNTIF(L38:AQ39,"●")</f>
        <v>0</v>
      </c>
      <c r="AW38" s="133"/>
      <c r="AX38" s="133"/>
      <c r="AY38" s="134"/>
      <c r="AZ38" s="132">
        <f>COUNTIF(L38:AQ39,"△")</f>
        <v>0</v>
      </c>
      <c r="BA38" s="133"/>
      <c r="BB38" s="133"/>
      <c r="BC38" s="134"/>
      <c r="BD38" s="132">
        <f>SUM(AR38*3+AZ38)</f>
        <v>0</v>
      </c>
      <c r="BE38" s="133"/>
      <c r="BF38" s="133"/>
      <c r="BG38" s="134"/>
      <c r="BH38" s="132">
        <f>SUM(Y36+Y37+AD38+AD39+AL38+AL39)</f>
        <v>0</v>
      </c>
      <c r="BI38" s="133"/>
      <c r="BJ38" s="133"/>
      <c r="BK38" s="134"/>
      <c r="BL38" s="132">
        <f>SUM(V36+V37+AG38+AG39+AO38+AO39)</f>
        <v>0</v>
      </c>
      <c r="BM38" s="133"/>
      <c r="BN38" s="133"/>
      <c r="BO38" s="134"/>
      <c r="BP38" s="120">
        <f>SUM(BH38-BL38)</f>
        <v>0</v>
      </c>
      <c r="BQ38" s="121"/>
      <c r="BR38" s="121"/>
      <c r="BS38" s="122"/>
      <c r="BT38" s="89"/>
      <c r="BU38" s="90"/>
      <c r="BV38" s="90"/>
      <c r="BW38" s="126"/>
    </row>
    <row r="39" spans="2:75" s="18" customFormat="1" ht="12" customHeight="1">
      <c r="B39" s="182"/>
      <c r="C39" s="183"/>
      <c r="D39" s="146"/>
      <c r="E39" s="146"/>
      <c r="F39" s="146"/>
      <c r="G39" s="146"/>
      <c r="H39" s="146"/>
      <c r="I39" s="146"/>
      <c r="J39" s="146"/>
      <c r="K39" s="147"/>
      <c r="L39" s="91"/>
      <c r="M39" s="92"/>
      <c r="N39" s="92"/>
      <c r="O39" s="92"/>
      <c r="P39" s="92"/>
      <c r="Q39" s="92"/>
      <c r="R39" s="92"/>
      <c r="S39" s="94"/>
      <c r="T39" s="104"/>
      <c r="U39" s="105"/>
      <c r="V39" s="105"/>
      <c r="W39" s="105"/>
      <c r="X39" s="105"/>
      <c r="Y39" s="105"/>
      <c r="Z39" s="105"/>
      <c r="AA39" s="106"/>
      <c r="AB39" s="91"/>
      <c r="AC39" s="92"/>
      <c r="AD39" s="107"/>
      <c r="AE39" s="107"/>
      <c r="AF39" s="64">
        <f>IF(AG39="","","-")</f>
      </c>
      <c r="AG39" s="107"/>
      <c r="AH39" s="107"/>
      <c r="AI39" s="21"/>
      <c r="AJ39" s="91"/>
      <c r="AK39" s="92"/>
      <c r="AL39" s="107"/>
      <c r="AM39" s="107"/>
      <c r="AN39" s="64">
        <f>IF(AO39="","","-")</f>
      </c>
      <c r="AO39" s="107"/>
      <c r="AP39" s="107"/>
      <c r="AQ39" s="22"/>
      <c r="AR39" s="139"/>
      <c r="AS39" s="136"/>
      <c r="AT39" s="136"/>
      <c r="AU39" s="137"/>
      <c r="AV39" s="135"/>
      <c r="AW39" s="136"/>
      <c r="AX39" s="136"/>
      <c r="AY39" s="137"/>
      <c r="AZ39" s="135"/>
      <c r="BA39" s="136"/>
      <c r="BB39" s="136"/>
      <c r="BC39" s="137"/>
      <c r="BD39" s="135"/>
      <c r="BE39" s="136"/>
      <c r="BF39" s="136"/>
      <c r="BG39" s="137"/>
      <c r="BH39" s="135"/>
      <c r="BI39" s="136"/>
      <c r="BJ39" s="136"/>
      <c r="BK39" s="137"/>
      <c r="BL39" s="135"/>
      <c r="BM39" s="136"/>
      <c r="BN39" s="136"/>
      <c r="BO39" s="137"/>
      <c r="BP39" s="123"/>
      <c r="BQ39" s="124"/>
      <c r="BR39" s="124"/>
      <c r="BS39" s="125"/>
      <c r="BT39" s="91"/>
      <c r="BU39" s="92"/>
      <c r="BV39" s="92"/>
      <c r="BW39" s="127"/>
    </row>
    <row r="40" spans="2:75" s="18" customFormat="1" ht="12" customHeight="1">
      <c r="B40" s="180" t="s">
        <v>84</v>
      </c>
      <c r="C40" s="181"/>
      <c r="D40" s="128" t="s">
        <v>267</v>
      </c>
      <c r="E40" s="128"/>
      <c r="F40" s="128"/>
      <c r="G40" s="128"/>
      <c r="H40" s="128"/>
      <c r="I40" s="128"/>
      <c r="J40" s="128"/>
      <c r="K40" s="129"/>
      <c r="L40" s="89">
        <f>IF(N40="","",IF(N40+N41-Q40-Q41&gt;0,"○",IF(N40+N41-Q40-Q41=0,"△",IF(N40+N41-Q40-Q41&lt;0,"●"))))</f>
      </c>
      <c r="M40" s="90"/>
      <c r="N40" s="165">
        <f>IF(AG36="","",AG36)</f>
      </c>
      <c r="O40" s="165"/>
      <c r="P40" s="65">
        <f>IF(Q40="","","-")</f>
      </c>
      <c r="Q40" s="165">
        <f>IF(AD36="","",AD36)</f>
      </c>
      <c r="R40" s="165"/>
      <c r="S40" s="24"/>
      <c r="T40" s="89">
        <f>IF(V40="","",IF(V40+V41-Y40-Y41&gt;0,"○",IF(V40+V41-Y40-Y41=0,"△",IF(V40+V41-Y40-Y41&lt;0,"●"))))</f>
      </c>
      <c r="U40" s="90"/>
      <c r="V40" s="165">
        <f>IF(AG38="","",AG38)</f>
      </c>
      <c r="W40" s="165"/>
      <c r="X40" s="65">
        <f>IF(Y40="","","-")</f>
      </c>
      <c r="Y40" s="165">
        <f>IF(AD38="","",AD38)</f>
      </c>
      <c r="Z40" s="165"/>
      <c r="AA40" s="19"/>
      <c r="AB40" s="110"/>
      <c r="AC40" s="111"/>
      <c r="AD40" s="111"/>
      <c r="AE40" s="111"/>
      <c r="AF40" s="111"/>
      <c r="AG40" s="111"/>
      <c r="AH40" s="111"/>
      <c r="AI40" s="112"/>
      <c r="AJ40" s="89" t="s">
        <v>170</v>
      </c>
      <c r="AK40" s="90"/>
      <c r="AL40" s="90"/>
      <c r="AM40" s="90"/>
      <c r="AN40" s="90"/>
      <c r="AO40" s="90"/>
      <c r="AP40" s="90"/>
      <c r="AQ40" s="93"/>
      <c r="AR40" s="138">
        <f>COUNTIF(L40:AQ41,"○")</f>
        <v>0</v>
      </c>
      <c r="AS40" s="133"/>
      <c r="AT40" s="133"/>
      <c r="AU40" s="134"/>
      <c r="AV40" s="132">
        <f>COUNTIF(L40:AQ41,"●")</f>
        <v>0</v>
      </c>
      <c r="AW40" s="133"/>
      <c r="AX40" s="133"/>
      <c r="AY40" s="134"/>
      <c r="AZ40" s="132">
        <f>COUNTIF(L40:AQ41,"△")</f>
        <v>0</v>
      </c>
      <c r="BA40" s="133"/>
      <c r="BB40" s="133"/>
      <c r="BC40" s="134"/>
      <c r="BD40" s="132">
        <f>SUM(AR40*3+AZ40)</f>
        <v>0</v>
      </c>
      <c r="BE40" s="133"/>
      <c r="BF40" s="133"/>
      <c r="BG40" s="134"/>
      <c r="BH40" s="132">
        <f>SUM(AG36+AG37+AG38+AG39+AL40+AL41)</f>
        <v>0</v>
      </c>
      <c r="BI40" s="133"/>
      <c r="BJ40" s="133"/>
      <c r="BK40" s="134"/>
      <c r="BL40" s="132">
        <f>SUM(AD36+AD37+AD38+AD39+AO40+AO41)</f>
        <v>0</v>
      </c>
      <c r="BM40" s="133"/>
      <c r="BN40" s="133"/>
      <c r="BO40" s="134"/>
      <c r="BP40" s="120">
        <f>SUM(BH40-BL40)</f>
        <v>0</v>
      </c>
      <c r="BQ40" s="121"/>
      <c r="BR40" s="121"/>
      <c r="BS40" s="122"/>
      <c r="BT40" s="89"/>
      <c r="BU40" s="90"/>
      <c r="BV40" s="90"/>
      <c r="BW40" s="126"/>
    </row>
    <row r="41" spans="2:75" s="18" customFormat="1" ht="12" customHeight="1">
      <c r="B41" s="182"/>
      <c r="C41" s="183"/>
      <c r="D41" s="146"/>
      <c r="E41" s="146"/>
      <c r="F41" s="146"/>
      <c r="G41" s="146"/>
      <c r="H41" s="146"/>
      <c r="I41" s="146"/>
      <c r="J41" s="146"/>
      <c r="K41" s="147"/>
      <c r="L41" s="91"/>
      <c r="M41" s="92"/>
      <c r="N41" s="107">
        <f>IF(AG37="","",AG37)</f>
      </c>
      <c r="O41" s="107"/>
      <c r="P41" s="64">
        <f>IF(Q41="","","-")</f>
      </c>
      <c r="Q41" s="107">
        <f>IF(AD37="","",AD37)</f>
      </c>
      <c r="R41" s="107"/>
      <c r="S41" s="21"/>
      <c r="T41" s="91"/>
      <c r="U41" s="92"/>
      <c r="V41" s="107">
        <f>IF(AG39="","",AG39)</f>
      </c>
      <c r="W41" s="107"/>
      <c r="X41" s="64">
        <f>IF(Y41="","","-")</f>
      </c>
      <c r="Y41" s="107">
        <f>IF(AD39="","",AD39)</f>
      </c>
      <c r="Z41" s="107"/>
      <c r="AA41" s="21"/>
      <c r="AB41" s="104"/>
      <c r="AC41" s="105"/>
      <c r="AD41" s="105"/>
      <c r="AE41" s="105"/>
      <c r="AF41" s="105"/>
      <c r="AG41" s="105"/>
      <c r="AH41" s="105"/>
      <c r="AI41" s="106"/>
      <c r="AJ41" s="91"/>
      <c r="AK41" s="92"/>
      <c r="AL41" s="92"/>
      <c r="AM41" s="92"/>
      <c r="AN41" s="92"/>
      <c r="AO41" s="92"/>
      <c r="AP41" s="92"/>
      <c r="AQ41" s="94"/>
      <c r="AR41" s="139"/>
      <c r="AS41" s="136"/>
      <c r="AT41" s="136"/>
      <c r="AU41" s="137"/>
      <c r="AV41" s="135"/>
      <c r="AW41" s="136"/>
      <c r="AX41" s="136"/>
      <c r="AY41" s="137"/>
      <c r="AZ41" s="135"/>
      <c r="BA41" s="136"/>
      <c r="BB41" s="136"/>
      <c r="BC41" s="137"/>
      <c r="BD41" s="135"/>
      <c r="BE41" s="136"/>
      <c r="BF41" s="136"/>
      <c r="BG41" s="137"/>
      <c r="BH41" s="135"/>
      <c r="BI41" s="136"/>
      <c r="BJ41" s="136"/>
      <c r="BK41" s="137"/>
      <c r="BL41" s="135"/>
      <c r="BM41" s="136"/>
      <c r="BN41" s="136"/>
      <c r="BO41" s="137"/>
      <c r="BP41" s="123"/>
      <c r="BQ41" s="124"/>
      <c r="BR41" s="124"/>
      <c r="BS41" s="125"/>
      <c r="BT41" s="91"/>
      <c r="BU41" s="92"/>
      <c r="BV41" s="92"/>
      <c r="BW41" s="127"/>
    </row>
    <row r="42" spans="2:75" s="18" customFormat="1" ht="12" customHeight="1">
      <c r="B42" s="180" t="s">
        <v>71</v>
      </c>
      <c r="C42" s="181"/>
      <c r="D42" s="128" t="s">
        <v>268</v>
      </c>
      <c r="E42" s="128"/>
      <c r="F42" s="128"/>
      <c r="G42" s="128"/>
      <c r="H42" s="128"/>
      <c r="I42" s="128"/>
      <c r="J42" s="128"/>
      <c r="K42" s="129"/>
      <c r="L42" s="89">
        <f>IF(N42="","",IF(N42+N43-Q42-Q43&gt;0,"○",IF(N42+N43-Q42-Q43=0,"△",IF(N42+N43-Q42-Q43&lt;0,"●"))))</f>
      </c>
      <c r="M42" s="90"/>
      <c r="N42" s="165">
        <f>IF(AO36="","",AO36)</f>
      </c>
      <c r="O42" s="165"/>
      <c r="P42" s="62">
        <f>IF(Q42="","","-")</f>
      </c>
      <c r="Q42" s="165">
        <f>IF(AL36="","",AL36)</f>
      </c>
      <c r="R42" s="165"/>
      <c r="S42" s="24"/>
      <c r="T42" s="89">
        <f>IF(V42="","",IF(V42+V43-Y42-Y43&gt;0,"○",IF(V42+V43-Y42-Y43=0,"△",IF(V42+V43-Y42-Y43&lt;0,"●"))))</f>
      </c>
      <c r="U42" s="90"/>
      <c r="V42" s="165">
        <f>IF(AO38="","",AO38)</f>
      </c>
      <c r="W42" s="165"/>
      <c r="X42" s="65">
        <f>IF(Y42="","","-")</f>
      </c>
      <c r="Y42" s="165">
        <f>IF(AL38="","",AL38)</f>
      </c>
      <c r="Z42" s="165"/>
      <c r="AA42" s="19"/>
      <c r="AB42" s="89" t="s">
        <v>170</v>
      </c>
      <c r="AC42" s="90"/>
      <c r="AD42" s="90"/>
      <c r="AE42" s="90"/>
      <c r="AF42" s="90"/>
      <c r="AG42" s="90"/>
      <c r="AH42" s="90"/>
      <c r="AI42" s="93"/>
      <c r="AJ42" s="110"/>
      <c r="AK42" s="111"/>
      <c r="AL42" s="111"/>
      <c r="AM42" s="111"/>
      <c r="AN42" s="111"/>
      <c r="AO42" s="111"/>
      <c r="AP42" s="111"/>
      <c r="AQ42" s="113"/>
      <c r="AR42" s="172">
        <f>COUNTIF(L42:AQ43,"○")</f>
        <v>0</v>
      </c>
      <c r="AS42" s="167"/>
      <c r="AT42" s="167"/>
      <c r="AU42" s="168"/>
      <c r="AV42" s="166">
        <f>COUNTIF(L42:AQ43,"●")</f>
        <v>0</v>
      </c>
      <c r="AW42" s="167"/>
      <c r="AX42" s="167"/>
      <c r="AY42" s="168"/>
      <c r="AZ42" s="166">
        <f>COUNTIF(L42:AQ43,"△")</f>
        <v>0</v>
      </c>
      <c r="BA42" s="167"/>
      <c r="BB42" s="167"/>
      <c r="BC42" s="168"/>
      <c r="BD42" s="166">
        <f>SUM(AR42*3+AZ42)</f>
        <v>0</v>
      </c>
      <c r="BE42" s="167"/>
      <c r="BF42" s="167"/>
      <c r="BG42" s="168"/>
      <c r="BH42" s="166">
        <f>SUM(AO36+AO37+AO38+AO39+AO40+AO41)</f>
        <v>0</v>
      </c>
      <c r="BI42" s="167"/>
      <c r="BJ42" s="167"/>
      <c r="BK42" s="168"/>
      <c r="BL42" s="166">
        <f>SUM(AL36+AL37+AL38+AL39+AL40+AL41)</f>
        <v>0</v>
      </c>
      <c r="BM42" s="167"/>
      <c r="BN42" s="167"/>
      <c r="BO42" s="168"/>
      <c r="BP42" s="120">
        <f>SUM(BH42-BL42)</f>
        <v>0</v>
      </c>
      <c r="BQ42" s="121"/>
      <c r="BR42" s="121"/>
      <c r="BS42" s="122"/>
      <c r="BT42" s="89"/>
      <c r="BU42" s="90"/>
      <c r="BV42" s="90"/>
      <c r="BW42" s="126"/>
    </row>
    <row r="43" spans="2:75" s="18" customFormat="1" ht="12" customHeight="1" thickBot="1">
      <c r="B43" s="186"/>
      <c r="C43" s="187"/>
      <c r="D43" s="130"/>
      <c r="E43" s="130"/>
      <c r="F43" s="130"/>
      <c r="G43" s="130"/>
      <c r="H43" s="130"/>
      <c r="I43" s="130"/>
      <c r="J43" s="130"/>
      <c r="K43" s="131"/>
      <c r="L43" s="95"/>
      <c r="M43" s="96"/>
      <c r="N43" s="160">
        <f>IF(AO37="","",AO37)</f>
      </c>
      <c r="O43" s="160"/>
      <c r="P43" s="63">
        <f>IF(Q43="","","-")</f>
      </c>
      <c r="Q43" s="160">
        <f>IF(AL37="","",AL37)</f>
      </c>
      <c r="R43" s="160"/>
      <c r="S43" s="25"/>
      <c r="T43" s="95"/>
      <c r="U43" s="96"/>
      <c r="V43" s="160">
        <f>IF(AO39="","",AO39)</f>
      </c>
      <c r="W43" s="160"/>
      <c r="X43" s="63">
        <f>IF(Y43="","","-")</f>
      </c>
      <c r="Y43" s="160">
        <f>IF(AL39="","",AL39)</f>
      </c>
      <c r="Z43" s="160"/>
      <c r="AA43" s="25"/>
      <c r="AB43" s="95"/>
      <c r="AC43" s="96"/>
      <c r="AD43" s="96"/>
      <c r="AE43" s="96"/>
      <c r="AF43" s="96"/>
      <c r="AG43" s="96"/>
      <c r="AH43" s="96"/>
      <c r="AI43" s="97"/>
      <c r="AJ43" s="114"/>
      <c r="AK43" s="115"/>
      <c r="AL43" s="115"/>
      <c r="AM43" s="115"/>
      <c r="AN43" s="115"/>
      <c r="AO43" s="115"/>
      <c r="AP43" s="115"/>
      <c r="AQ43" s="116"/>
      <c r="AR43" s="173"/>
      <c r="AS43" s="170"/>
      <c r="AT43" s="170"/>
      <c r="AU43" s="171"/>
      <c r="AV43" s="169"/>
      <c r="AW43" s="170"/>
      <c r="AX43" s="170"/>
      <c r="AY43" s="171"/>
      <c r="AZ43" s="169"/>
      <c r="BA43" s="170"/>
      <c r="BB43" s="170"/>
      <c r="BC43" s="171"/>
      <c r="BD43" s="169"/>
      <c r="BE43" s="170"/>
      <c r="BF43" s="170"/>
      <c r="BG43" s="171"/>
      <c r="BH43" s="169"/>
      <c r="BI43" s="170"/>
      <c r="BJ43" s="170"/>
      <c r="BK43" s="171"/>
      <c r="BL43" s="169"/>
      <c r="BM43" s="170"/>
      <c r="BN43" s="170"/>
      <c r="BO43" s="171"/>
      <c r="BP43" s="189"/>
      <c r="BQ43" s="190"/>
      <c r="BR43" s="190"/>
      <c r="BS43" s="191"/>
      <c r="BT43" s="95"/>
      <c r="BU43" s="96"/>
      <c r="BV43" s="96"/>
      <c r="BW43" s="192"/>
    </row>
    <row r="44" spans="2:75" ht="12" customHeight="1">
      <c r="B44" s="66"/>
      <c r="C44" s="6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75"/>
      <c r="O44" s="75"/>
      <c r="P44" s="75"/>
      <c r="Q44" s="75"/>
      <c r="R44" s="75"/>
      <c r="S44" s="75"/>
      <c r="T44" s="75"/>
      <c r="U44" s="75"/>
      <c r="V44" s="75"/>
      <c r="W44" s="67"/>
      <c r="X44" s="75"/>
      <c r="Y44" s="75"/>
      <c r="Z44" s="75"/>
      <c r="AA44" s="75"/>
      <c r="AB44" s="75"/>
      <c r="AC44" s="75"/>
      <c r="AD44" s="75"/>
      <c r="AE44" s="75"/>
      <c r="AF44" s="75"/>
      <c r="AG44" s="67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75"/>
      <c r="BU44" s="75"/>
      <c r="BV44" s="75"/>
      <c r="BW44" s="75"/>
    </row>
    <row r="45" spans="2:75" s="29" customFormat="1" ht="22.5" customHeight="1" thickBot="1">
      <c r="B45" s="188" t="s">
        <v>88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</row>
    <row r="46" spans="2:75" s="29" customFormat="1" ht="22.5" customHeight="1" thickBot="1">
      <c r="B46" s="307" t="s">
        <v>241</v>
      </c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9"/>
    </row>
    <row r="47" spans="2:75" s="29" customFormat="1" ht="22.5" customHeight="1" thickBot="1">
      <c r="B47" s="319" t="s">
        <v>172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1"/>
      <c r="AM47" s="320" t="s">
        <v>173</v>
      </c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2"/>
    </row>
    <row r="48" spans="2:75" s="29" customFormat="1" ht="22.5" customHeight="1" thickTop="1">
      <c r="B48" s="323" t="s">
        <v>89</v>
      </c>
      <c r="C48" s="324"/>
      <c r="D48" s="325"/>
      <c r="E48" s="326" t="s">
        <v>90</v>
      </c>
      <c r="F48" s="324"/>
      <c r="G48" s="324"/>
      <c r="H48" s="324"/>
      <c r="I48" s="324"/>
      <c r="J48" s="324"/>
      <c r="K48" s="325"/>
      <c r="L48" s="326" t="s">
        <v>91</v>
      </c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5"/>
      <c r="AB48" s="326" t="s">
        <v>92</v>
      </c>
      <c r="AC48" s="324"/>
      <c r="AD48" s="324"/>
      <c r="AE48" s="324"/>
      <c r="AF48" s="324"/>
      <c r="AG48" s="324"/>
      <c r="AH48" s="324"/>
      <c r="AI48" s="324"/>
      <c r="AJ48" s="324"/>
      <c r="AK48" s="324"/>
      <c r="AL48" s="327"/>
      <c r="AM48" s="324" t="s">
        <v>89</v>
      </c>
      <c r="AN48" s="328"/>
      <c r="AO48" s="329"/>
      <c r="AP48" s="326" t="s">
        <v>90</v>
      </c>
      <c r="AQ48" s="324"/>
      <c r="AR48" s="324"/>
      <c r="AS48" s="324"/>
      <c r="AT48" s="324"/>
      <c r="AU48" s="324"/>
      <c r="AV48" s="325"/>
      <c r="AW48" s="326" t="s">
        <v>91</v>
      </c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5"/>
      <c r="BM48" s="326" t="s">
        <v>92</v>
      </c>
      <c r="BN48" s="324"/>
      <c r="BO48" s="324"/>
      <c r="BP48" s="324"/>
      <c r="BQ48" s="324"/>
      <c r="BR48" s="324"/>
      <c r="BS48" s="324"/>
      <c r="BT48" s="324"/>
      <c r="BU48" s="324"/>
      <c r="BV48" s="324"/>
      <c r="BW48" s="330"/>
    </row>
    <row r="49" spans="2:75" s="29" customFormat="1" ht="22.5" customHeight="1">
      <c r="B49" s="331" t="s">
        <v>93</v>
      </c>
      <c r="C49" s="332"/>
      <c r="D49" s="333"/>
      <c r="E49" s="334">
        <v>0.375</v>
      </c>
      <c r="F49" s="332"/>
      <c r="G49" s="332"/>
      <c r="H49" s="332"/>
      <c r="I49" s="332"/>
      <c r="J49" s="332"/>
      <c r="K49" s="333"/>
      <c r="L49" s="335" t="s">
        <v>355</v>
      </c>
      <c r="M49" s="336"/>
      <c r="N49" s="336"/>
      <c r="O49" s="336"/>
      <c r="P49" s="336"/>
      <c r="Q49" s="336"/>
      <c r="R49" s="336"/>
      <c r="S49" s="332" t="s">
        <v>94</v>
      </c>
      <c r="T49" s="332"/>
      <c r="U49" s="337" t="s">
        <v>281</v>
      </c>
      <c r="V49" s="336"/>
      <c r="W49" s="336"/>
      <c r="X49" s="336"/>
      <c r="Y49" s="336"/>
      <c r="Z49" s="336"/>
      <c r="AA49" s="336"/>
      <c r="AB49" s="338" t="s">
        <v>292</v>
      </c>
      <c r="AC49" s="336"/>
      <c r="AD49" s="336"/>
      <c r="AE49" s="336"/>
      <c r="AF49" s="336"/>
      <c r="AG49" s="339" t="s">
        <v>95</v>
      </c>
      <c r="AH49" s="336" t="s">
        <v>307</v>
      </c>
      <c r="AI49" s="336"/>
      <c r="AJ49" s="336"/>
      <c r="AK49" s="336"/>
      <c r="AL49" s="340"/>
      <c r="AM49" s="332" t="s">
        <v>93</v>
      </c>
      <c r="AN49" s="332"/>
      <c r="AO49" s="333"/>
      <c r="AP49" s="334">
        <v>0.375</v>
      </c>
      <c r="AQ49" s="332"/>
      <c r="AR49" s="332"/>
      <c r="AS49" s="332"/>
      <c r="AT49" s="332"/>
      <c r="AU49" s="332"/>
      <c r="AV49" s="333"/>
      <c r="AW49" s="335" t="s">
        <v>282</v>
      </c>
      <c r="AX49" s="337"/>
      <c r="AY49" s="337"/>
      <c r="AZ49" s="337"/>
      <c r="BA49" s="337"/>
      <c r="BB49" s="337"/>
      <c r="BC49" s="337"/>
      <c r="BD49" s="332" t="s">
        <v>94</v>
      </c>
      <c r="BE49" s="332"/>
      <c r="BF49" s="337" t="s">
        <v>283</v>
      </c>
      <c r="BG49" s="337"/>
      <c r="BH49" s="337"/>
      <c r="BI49" s="337"/>
      <c r="BJ49" s="337"/>
      <c r="BK49" s="337"/>
      <c r="BL49" s="341"/>
      <c r="BM49" s="338" t="s">
        <v>294</v>
      </c>
      <c r="BN49" s="336"/>
      <c r="BO49" s="336"/>
      <c r="BP49" s="336"/>
      <c r="BQ49" s="336"/>
      <c r="BR49" s="339" t="s">
        <v>95</v>
      </c>
      <c r="BS49" s="336" t="s">
        <v>309</v>
      </c>
      <c r="BT49" s="336"/>
      <c r="BU49" s="336"/>
      <c r="BV49" s="336"/>
      <c r="BW49" s="342"/>
    </row>
    <row r="50" spans="2:75" s="29" customFormat="1" ht="22.5" customHeight="1">
      <c r="B50" s="331" t="s">
        <v>96</v>
      </c>
      <c r="C50" s="332"/>
      <c r="D50" s="333"/>
      <c r="E50" s="334">
        <f aca="true" t="shared" si="0" ref="E50:E56">E49+TIME(0,50,0)</f>
        <v>0.4097222222222222</v>
      </c>
      <c r="F50" s="332"/>
      <c r="G50" s="332"/>
      <c r="H50" s="332"/>
      <c r="I50" s="332"/>
      <c r="J50" s="332"/>
      <c r="K50" s="333"/>
      <c r="L50" s="338" t="s">
        <v>284</v>
      </c>
      <c r="M50" s="336"/>
      <c r="N50" s="336"/>
      <c r="O50" s="336"/>
      <c r="P50" s="336"/>
      <c r="Q50" s="336"/>
      <c r="R50" s="336"/>
      <c r="S50" s="332" t="s">
        <v>94</v>
      </c>
      <c r="T50" s="332"/>
      <c r="U50" s="336" t="s">
        <v>306</v>
      </c>
      <c r="V50" s="336"/>
      <c r="W50" s="336"/>
      <c r="X50" s="336"/>
      <c r="Y50" s="336"/>
      <c r="Z50" s="336"/>
      <c r="AA50" s="336"/>
      <c r="AB50" s="335" t="s">
        <v>254</v>
      </c>
      <c r="AC50" s="336"/>
      <c r="AD50" s="336"/>
      <c r="AE50" s="336"/>
      <c r="AF50" s="336"/>
      <c r="AG50" s="339" t="s">
        <v>95</v>
      </c>
      <c r="AH50" s="337" t="s">
        <v>308</v>
      </c>
      <c r="AI50" s="336"/>
      <c r="AJ50" s="336"/>
      <c r="AK50" s="336"/>
      <c r="AL50" s="340"/>
      <c r="AM50" s="332" t="s">
        <v>96</v>
      </c>
      <c r="AN50" s="332"/>
      <c r="AO50" s="333"/>
      <c r="AP50" s="334">
        <f aca="true" t="shared" si="1" ref="AP50:AP56">AP49+TIME(0,50,0)</f>
        <v>0.4097222222222222</v>
      </c>
      <c r="AQ50" s="332"/>
      <c r="AR50" s="332"/>
      <c r="AS50" s="332"/>
      <c r="AT50" s="332"/>
      <c r="AU50" s="332"/>
      <c r="AV50" s="333"/>
      <c r="AW50" s="338" t="s">
        <v>286</v>
      </c>
      <c r="AX50" s="336"/>
      <c r="AY50" s="336"/>
      <c r="AZ50" s="336"/>
      <c r="BA50" s="336"/>
      <c r="BB50" s="336"/>
      <c r="BC50" s="336"/>
      <c r="BD50" s="332" t="s">
        <v>94</v>
      </c>
      <c r="BE50" s="332"/>
      <c r="BF50" s="336" t="s">
        <v>287</v>
      </c>
      <c r="BG50" s="336"/>
      <c r="BH50" s="336"/>
      <c r="BI50" s="336"/>
      <c r="BJ50" s="336"/>
      <c r="BK50" s="336"/>
      <c r="BL50" s="343"/>
      <c r="BM50" s="335" t="s">
        <v>312</v>
      </c>
      <c r="BN50" s="336"/>
      <c r="BO50" s="336"/>
      <c r="BP50" s="336"/>
      <c r="BQ50" s="336"/>
      <c r="BR50" s="339" t="s">
        <v>95</v>
      </c>
      <c r="BS50" s="337" t="s">
        <v>313</v>
      </c>
      <c r="BT50" s="336"/>
      <c r="BU50" s="336"/>
      <c r="BV50" s="336"/>
      <c r="BW50" s="342"/>
    </row>
    <row r="51" spans="2:75" s="29" customFormat="1" ht="22.5" customHeight="1">
      <c r="B51" s="331" t="s">
        <v>97</v>
      </c>
      <c r="C51" s="332"/>
      <c r="D51" s="333"/>
      <c r="E51" s="334">
        <f t="shared" si="0"/>
        <v>0.4444444444444444</v>
      </c>
      <c r="F51" s="332"/>
      <c r="G51" s="332"/>
      <c r="H51" s="332"/>
      <c r="I51" s="332"/>
      <c r="J51" s="332"/>
      <c r="K51" s="333"/>
      <c r="L51" s="335" t="s">
        <v>288</v>
      </c>
      <c r="M51" s="336"/>
      <c r="N51" s="336"/>
      <c r="O51" s="336"/>
      <c r="P51" s="336"/>
      <c r="Q51" s="336"/>
      <c r="R51" s="336"/>
      <c r="S51" s="332" t="s">
        <v>94</v>
      </c>
      <c r="T51" s="332"/>
      <c r="U51" s="337" t="s">
        <v>289</v>
      </c>
      <c r="V51" s="336"/>
      <c r="W51" s="336"/>
      <c r="X51" s="336"/>
      <c r="Y51" s="336"/>
      <c r="Z51" s="336"/>
      <c r="AA51" s="336"/>
      <c r="AB51" s="344" t="s">
        <v>309</v>
      </c>
      <c r="AC51" s="345"/>
      <c r="AD51" s="345"/>
      <c r="AE51" s="345"/>
      <c r="AF51" s="345"/>
      <c r="AG51" s="346" t="s">
        <v>95</v>
      </c>
      <c r="AH51" s="345" t="s">
        <v>292</v>
      </c>
      <c r="AI51" s="345"/>
      <c r="AJ51" s="345"/>
      <c r="AK51" s="345"/>
      <c r="AL51" s="347"/>
      <c r="AM51" s="332" t="s">
        <v>97</v>
      </c>
      <c r="AN51" s="332"/>
      <c r="AO51" s="333"/>
      <c r="AP51" s="334">
        <f t="shared" si="1"/>
        <v>0.4444444444444444</v>
      </c>
      <c r="AQ51" s="332"/>
      <c r="AR51" s="332"/>
      <c r="AS51" s="332"/>
      <c r="AT51" s="332"/>
      <c r="AU51" s="332"/>
      <c r="AV51" s="333"/>
      <c r="AW51" s="335" t="s">
        <v>290</v>
      </c>
      <c r="AX51" s="337"/>
      <c r="AY51" s="337"/>
      <c r="AZ51" s="337"/>
      <c r="BA51" s="337"/>
      <c r="BB51" s="337"/>
      <c r="BC51" s="337"/>
      <c r="BD51" s="332" t="s">
        <v>94</v>
      </c>
      <c r="BE51" s="332"/>
      <c r="BF51" s="337" t="s">
        <v>291</v>
      </c>
      <c r="BG51" s="337"/>
      <c r="BH51" s="337"/>
      <c r="BI51" s="337"/>
      <c r="BJ51" s="337"/>
      <c r="BK51" s="337"/>
      <c r="BL51" s="341"/>
      <c r="BM51" s="338" t="s">
        <v>307</v>
      </c>
      <c r="BN51" s="336"/>
      <c r="BO51" s="336"/>
      <c r="BP51" s="336"/>
      <c r="BQ51" s="336"/>
      <c r="BR51" s="339" t="s">
        <v>95</v>
      </c>
      <c r="BS51" s="336" t="s">
        <v>294</v>
      </c>
      <c r="BT51" s="336"/>
      <c r="BU51" s="336"/>
      <c r="BV51" s="336"/>
      <c r="BW51" s="342"/>
    </row>
    <row r="52" spans="2:75" s="29" customFormat="1" ht="22.5" customHeight="1">
      <c r="B52" s="331" t="s">
        <v>98</v>
      </c>
      <c r="C52" s="332"/>
      <c r="D52" s="333"/>
      <c r="E52" s="334">
        <f t="shared" si="0"/>
        <v>0.47916666666666663</v>
      </c>
      <c r="F52" s="332"/>
      <c r="G52" s="332"/>
      <c r="H52" s="332"/>
      <c r="I52" s="332"/>
      <c r="J52" s="332"/>
      <c r="K52" s="333"/>
      <c r="L52" s="348" t="s">
        <v>292</v>
      </c>
      <c r="M52" s="349"/>
      <c r="N52" s="349"/>
      <c r="O52" s="349"/>
      <c r="P52" s="349"/>
      <c r="Q52" s="349"/>
      <c r="R52" s="349"/>
      <c r="S52" s="350" t="s">
        <v>94</v>
      </c>
      <c r="T52" s="350"/>
      <c r="U52" s="349" t="s">
        <v>293</v>
      </c>
      <c r="V52" s="349"/>
      <c r="W52" s="349"/>
      <c r="X52" s="349"/>
      <c r="Y52" s="349"/>
      <c r="Z52" s="349"/>
      <c r="AA52" s="349"/>
      <c r="AB52" s="335" t="s">
        <v>310</v>
      </c>
      <c r="AC52" s="336"/>
      <c r="AD52" s="336"/>
      <c r="AE52" s="336"/>
      <c r="AF52" s="336"/>
      <c r="AG52" s="339" t="s">
        <v>95</v>
      </c>
      <c r="AH52" s="337" t="s">
        <v>254</v>
      </c>
      <c r="AI52" s="336"/>
      <c r="AJ52" s="336"/>
      <c r="AK52" s="336"/>
      <c r="AL52" s="340"/>
      <c r="AM52" s="332" t="s">
        <v>98</v>
      </c>
      <c r="AN52" s="332"/>
      <c r="AO52" s="333"/>
      <c r="AP52" s="334">
        <f t="shared" si="1"/>
        <v>0.47916666666666663</v>
      </c>
      <c r="AQ52" s="332"/>
      <c r="AR52" s="332"/>
      <c r="AS52" s="332"/>
      <c r="AT52" s="332"/>
      <c r="AU52" s="332"/>
      <c r="AV52" s="333"/>
      <c r="AW52" s="348" t="s">
        <v>294</v>
      </c>
      <c r="AX52" s="349"/>
      <c r="AY52" s="349"/>
      <c r="AZ52" s="349"/>
      <c r="BA52" s="349"/>
      <c r="BB52" s="349"/>
      <c r="BC52" s="349"/>
      <c r="BD52" s="350" t="s">
        <v>94</v>
      </c>
      <c r="BE52" s="350"/>
      <c r="BF52" s="336" t="s">
        <v>285</v>
      </c>
      <c r="BG52" s="336"/>
      <c r="BH52" s="336"/>
      <c r="BI52" s="336"/>
      <c r="BJ52" s="336"/>
      <c r="BK52" s="336"/>
      <c r="BL52" s="336"/>
      <c r="BM52" s="335" t="s">
        <v>314</v>
      </c>
      <c r="BN52" s="336"/>
      <c r="BO52" s="336"/>
      <c r="BP52" s="336"/>
      <c r="BQ52" s="336"/>
      <c r="BR52" s="339" t="s">
        <v>95</v>
      </c>
      <c r="BS52" s="337" t="s">
        <v>312</v>
      </c>
      <c r="BT52" s="336"/>
      <c r="BU52" s="336"/>
      <c r="BV52" s="336"/>
      <c r="BW52" s="342"/>
    </row>
    <row r="53" spans="2:75" s="29" customFormat="1" ht="22.5" customHeight="1">
      <c r="B53" s="331" t="s">
        <v>99</v>
      </c>
      <c r="C53" s="332"/>
      <c r="D53" s="333"/>
      <c r="E53" s="334">
        <f t="shared" si="0"/>
        <v>0.5138888888888888</v>
      </c>
      <c r="F53" s="332"/>
      <c r="G53" s="332"/>
      <c r="H53" s="332"/>
      <c r="I53" s="332"/>
      <c r="J53" s="332"/>
      <c r="K53" s="333"/>
      <c r="L53" s="338" t="s">
        <v>295</v>
      </c>
      <c r="M53" s="336"/>
      <c r="N53" s="336"/>
      <c r="O53" s="336"/>
      <c r="P53" s="336"/>
      <c r="Q53" s="336"/>
      <c r="R53" s="336"/>
      <c r="S53" s="332" t="s">
        <v>94</v>
      </c>
      <c r="T53" s="332"/>
      <c r="U53" s="336" t="s">
        <v>296</v>
      </c>
      <c r="V53" s="336"/>
      <c r="W53" s="336"/>
      <c r="X53" s="336"/>
      <c r="Y53" s="336"/>
      <c r="Z53" s="336"/>
      <c r="AA53" s="343"/>
      <c r="AB53" s="335" t="s">
        <v>299</v>
      </c>
      <c r="AC53" s="351"/>
      <c r="AD53" s="351"/>
      <c r="AE53" s="351"/>
      <c r="AF53" s="351"/>
      <c r="AG53" s="339" t="s">
        <v>95</v>
      </c>
      <c r="AH53" s="337" t="s">
        <v>300</v>
      </c>
      <c r="AI53" s="336"/>
      <c r="AJ53" s="336"/>
      <c r="AK53" s="336"/>
      <c r="AL53" s="340"/>
      <c r="AM53" s="332" t="s">
        <v>99</v>
      </c>
      <c r="AN53" s="332"/>
      <c r="AO53" s="333"/>
      <c r="AP53" s="334">
        <f t="shared" si="1"/>
        <v>0.5138888888888888</v>
      </c>
      <c r="AQ53" s="332"/>
      <c r="AR53" s="332"/>
      <c r="AS53" s="332"/>
      <c r="AT53" s="332"/>
      <c r="AU53" s="332"/>
      <c r="AV53" s="333"/>
      <c r="AW53" s="338" t="s">
        <v>297</v>
      </c>
      <c r="AX53" s="336"/>
      <c r="AY53" s="336"/>
      <c r="AZ53" s="336"/>
      <c r="BA53" s="336"/>
      <c r="BB53" s="336"/>
      <c r="BC53" s="336"/>
      <c r="BD53" s="332" t="s">
        <v>94</v>
      </c>
      <c r="BE53" s="332"/>
      <c r="BF53" s="336" t="s">
        <v>298</v>
      </c>
      <c r="BG53" s="336"/>
      <c r="BH53" s="336"/>
      <c r="BI53" s="336"/>
      <c r="BJ53" s="336"/>
      <c r="BK53" s="336"/>
      <c r="BL53" s="343"/>
      <c r="BM53" s="335" t="s">
        <v>305</v>
      </c>
      <c r="BN53" s="336"/>
      <c r="BO53" s="336"/>
      <c r="BP53" s="336"/>
      <c r="BQ53" s="336"/>
      <c r="BR53" s="339" t="s">
        <v>95</v>
      </c>
      <c r="BS53" s="337" t="s">
        <v>302</v>
      </c>
      <c r="BT53" s="336"/>
      <c r="BU53" s="336"/>
      <c r="BV53" s="336"/>
      <c r="BW53" s="342"/>
    </row>
    <row r="54" spans="2:75" s="29" customFormat="1" ht="22.5" customHeight="1">
      <c r="B54" s="331" t="s">
        <v>100</v>
      </c>
      <c r="C54" s="332"/>
      <c r="D54" s="333"/>
      <c r="E54" s="334">
        <f t="shared" si="0"/>
        <v>0.548611111111111</v>
      </c>
      <c r="F54" s="332"/>
      <c r="G54" s="332"/>
      <c r="H54" s="332"/>
      <c r="I54" s="332"/>
      <c r="J54" s="332"/>
      <c r="K54" s="333"/>
      <c r="L54" s="335" t="s">
        <v>299</v>
      </c>
      <c r="M54" s="336"/>
      <c r="N54" s="336"/>
      <c r="O54" s="336"/>
      <c r="P54" s="336"/>
      <c r="Q54" s="336"/>
      <c r="R54" s="336"/>
      <c r="S54" s="332" t="s">
        <v>94</v>
      </c>
      <c r="T54" s="332"/>
      <c r="U54" s="337" t="s">
        <v>300</v>
      </c>
      <c r="V54" s="336"/>
      <c r="W54" s="336"/>
      <c r="X54" s="336"/>
      <c r="Y54" s="336"/>
      <c r="Z54" s="336"/>
      <c r="AA54" s="343"/>
      <c r="AB54" s="338" t="s">
        <v>311</v>
      </c>
      <c r="AC54" s="336"/>
      <c r="AD54" s="336"/>
      <c r="AE54" s="336"/>
      <c r="AF54" s="336"/>
      <c r="AG54" s="339" t="s">
        <v>95</v>
      </c>
      <c r="AH54" s="336" t="s">
        <v>347</v>
      </c>
      <c r="AI54" s="336"/>
      <c r="AJ54" s="336"/>
      <c r="AK54" s="336"/>
      <c r="AL54" s="340"/>
      <c r="AM54" s="332" t="s">
        <v>100</v>
      </c>
      <c r="AN54" s="332"/>
      <c r="AO54" s="333"/>
      <c r="AP54" s="334">
        <f t="shared" si="1"/>
        <v>0.548611111111111</v>
      </c>
      <c r="AQ54" s="332"/>
      <c r="AR54" s="332"/>
      <c r="AS54" s="332"/>
      <c r="AT54" s="332"/>
      <c r="AU54" s="332"/>
      <c r="AV54" s="333"/>
      <c r="AW54" s="335" t="s">
        <v>301</v>
      </c>
      <c r="AX54" s="337"/>
      <c r="AY54" s="337"/>
      <c r="AZ54" s="337"/>
      <c r="BA54" s="337"/>
      <c r="BB54" s="337"/>
      <c r="BC54" s="337"/>
      <c r="BD54" s="332" t="s">
        <v>94</v>
      </c>
      <c r="BE54" s="332"/>
      <c r="BF54" s="337" t="s">
        <v>302</v>
      </c>
      <c r="BG54" s="337"/>
      <c r="BH54" s="337"/>
      <c r="BI54" s="337"/>
      <c r="BJ54" s="337"/>
      <c r="BK54" s="337"/>
      <c r="BL54" s="341"/>
      <c r="BM54" s="338" t="s">
        <v>315</v>
      </c>
      <c r="BN54" s="336"/>
      <c r="BO54" s="336"/>
      <c r="BP54" s="336"/>
      <c r="BQ54" s="336"/>
      <c r="BR54" s="339" t="s">
        <v>95</v>
      </c>
      <c r="BS54" s="336" t="s">
        <v>298</v>
      </c>
      <c r="BT54" s="336"/>
      <c r="BU54" s="336"/>
      <c r="BV54" s="336"/>
      <c r="BW54" s="342"/>
    </row>
    <row r="55" spans="2:75" s="29" customFormat="1" ht="22.5" customHeight="1">
      <c r="B55" s="323" t="s">
        <v>101</v>
      </c>
      <c r="C55" s="324"/>
      <c r="D55" s="325"/>
      <c r="E55" s="334">
        <f t="shared" si="0"/>
        <v>0.5833333333333333</v>
      </c>
      <c r="F55" s="332"/>
      <c r="G55" s="332"/>
      <c r="H55" s="332"/>
      <c r="I55" s="332"/>
      <c r="J55" s="332"/>
      <c r="K55" s="333"/>
      <c r="L55" s="338" t="s">
        <v>262</v>
      </c>
      <c r="M55" s="336"/>
      <c r="N55" s="336"/>
      <c r="O55" s="336"/>
      <c r="P55" s="336"/>
      <c r="Q55" s="336"/>
      <c r="R55" s="336"/>
      <c r="S55" s="332" t="s">
        <v>94</v>
      </c>
      <c r="T55" s="332"/>
      <c r="U55" s="336" t="s">
        <v>298</v>
      </c>
      <c r="V55" s="336"/>
      <c r="W55" s="336"/>
      <c r="X55" s="336"/>
      <c r="Y55" s="336"/>
      <c r="Z55" s="336"/>
      <c r="AA55" s="343"/>
      <c r="AB55" s="335" t="s">
        <v>302</v>
      </c>
      <c r="AC55" s="336"/>
      <c r="AD55" s="336"/>
      <c r="AE55" s="336"/>
      <c r="AF55" s="336"/>
      <c r="AG55" s="339" t="s">
        <v>95</v>
      </c>
      <c r="AH55" s="337" t="s">
        <v>299</v>
      </c>
      <c r="AI55" s="336"/>
      <c r="AJ55" s="336"/>
      <c r="AK55" s="336"/>
      <c r="AL55" s="340"/>
      <c r="AM55" s="324" t="s">
        <v>101</v>
      </c>
      <c r="AN55" s="324"/>
      <c r="AO55" s="325"/>
      <c r="AP55" s="334">
        <f t="shared" si="1"/>
        <v>0.5833333333333333</v>
      </c>
      <c r="AQ55" s="332"/>
      <c r="AR55" s="332"/>
      <c r="AS55" s="332"/>
      <c r="AT55" s="332"/>
      <c r="AU55" s="332"/>
      <c r="AV55" s="333"/>
      <c r="AW55" s="338" t="s">
        <v>303</v>
      </c>
      <c r="AX55" s="336"/>
      <c r="AY55" s="336"/>
      <c r="AZ55" s="336"/>
      <c r="BA55" s="336"/>
      <c r="BB55" s="336"/>
      <c r="BC55" s="336"/>
      <c r="BD55" s="332" t="s">
        <v>94</v>
      </c>
      <c r="BE55" s="332"/>
      <c r="BF55" s="336" t="s">
        <v>304</v>
      </c>
      <c r="BG55" s="336"/>
      <c r="BH55" s="336"/>
      <c r="BI55" s="336"/>
      <c r="BJ55" s="336"/>
      <c r="BK55" s="336"/>
      <c r="BL55" s="343"/>
      <c r="BM55" s="335" t="s">
        <v>348</v>
      </c>
      <c r="BN55" s="336"/>
      <c r="BO55" s="336"/>
      <c r="BP55" s="336"/>
      <c r="BQ55" s="336"/>
      <c r="BR55" s="339" t="s">
        <v>95</v>
      </c>
      <c r="BS55" s="337" t="s">
        <v>305</v>
      </c>
      <c r="BT55" s="336"/>
      <c r="BU55" s="336"/>
      <c r="BV55" s="336"/>
      <c r="BW55" s="342"/>
    </row>
    <row r="56" spans="2:75" s="29" customFormat="1" ht="22.5" customHeight="1" thickBot="1">
      <c r="B56" s="288" t="s">
        <v>102</v>
      </c>
      <c r="C56" s="221"/>
      <c r="D56" s="282"/>
      <c r="E56" s="283">
        <f t="shared" si="0"/>
        <v>0.6180555555555555</v>
      </c>
      <c r="F56" s="221"/>
      <c r="G56" s="221"/>
      <c r="H56" s="221"/>
      <c r="I56" s="221"/>
      <c r="J56" s="221"/>
      <c r="K56" s="282"/>
      <c r="L56" s="289" t="s">
        <v>299</v>
      </c>
      <c r="M56" s="286"/>
      <c r="N56" s="286"/>
      <c r="O56" s="286"/>
      <c r="P56" s="286"/>
      <c r="Q56" s="286"/>
      <c r="R56" s="286"/>
      <c r="S56" s="217" t="s">
        <v>94</v>
      </c>
      <c r="T56" s="217"/>
      <c r="U56" s="285" t="s">
        <v>302</v>
      </c>
      <c r="V56" s="286"/>
      <c r="W56" s="286"/>
      <c r="X56" s="286"/>
      <c r="Y56" s="286"/>
      <c r="Z56" s="286"/>
      <c r="AA56" s="287"/>
      <c r="AB56" s="305" t="s">
        <v>298</v>
      </c>
      <c r="AC56" s="212"/>
      <c r="AD56" s="212"/>
      <c r="AE56" s="212"/>
      <c r="AF56" s="212"/>
      <c r="AG56" s="78" t="s">
        <v>95</v>
      </c>
      <c r="AH56" s="212" t="s">
        <v>295</v>
      </c>
      <c r="AI56" s="212"/>
      <c r="AJ56" s="212"/>
      <c r="AK56" s="212"/>
      <c r="AL56" s="276"/>
      <c r="AM56" s="221" t="s">
        <v>102</v>
      </c>
      <c r="AN56" s="221"/>
      <c r="AO56" s="282"/>
      <c r="AP56" s="283">
        <f t="shared" si="1"/>
        <v>0.6180555555555555</v>
      </c>
      <c r="AQ56" s="221"/>
      <c r="AR56" s="221"/>
      <c r="AS56" s="221"/>
      <c r="AT56" s="221"/>
      <c r="AU56" s="221"/>
      <c r="AV56" s="282"/>
      <c r="AW56" s="289" t="s">
        <v>305</v>
      </c>
      <c r="AX56" s="285"/>
      <c r="AY56" s="285"/>
      <c r="AZ56" s="285"/>
      <c r="BA56" s="285"/>
      <c r="BB56" s="285"/>
      <c r="BC56" s="285"/>
      <c r="BD56" s="217" t="s">
        <v>94</v>
      </c>
      <c r="BE56" s="217"/>
      <c r="BF56" s="285" t="s">
        <v>300</v>
      </c>
      <c r="BG56" s="285"/>
      <c r="BH56" s="285"/>
      <c r="BI56" s="285"/>
      <c r="BJ56" s="285"/>
      <c r="BK56" s="285"/>
      <c r="BL56" s="306"/>
      <c r="BM56" s="305" t="s">
        <v>316</v>
      </c>
      <c r="BN56" s="212"/>
      <c r="BO56" s="212"/>
      <c r="BP56" s="212"/>
      <c r="BQ56" s="212"/>
      <c r="BR56" s="78" t="s">
        <v>95</v>
      </c>
      <c r="BS56" s="212" t="s">
        <v>317</v>
      </c>
      <c r="BT56" s="212"/>
      <c r="BU56" s="212"/>
      <c r="BV56" s="212"/>
      <c r="BW56" s="213"/>
    </row>
    <row r="57" spans="2:75" s="29" customFormat="1" ht="9.75" customHeight="1">
      <c r="B57" s="80"/>
      <c r="C57" s="80"/>
      <c r="D57" s="80"/>
      <c r="E57" s="40"/>
      <c r="F57" s="80"/>
      <c r="G57" s="80"/>
      <c r="H57" s="80"/>
      <c r="I57" s="80"/>
      <c r="J57" s="80"/>
      <c r="K57" s="80"/>
      <c r="L57" s="41"/>
      <c r="M57" s="42"/>
      <c r="N57" s="42"/>
      <c r="O57" s="42"/>
      <c r="P57" s="42"/>
      <c r="Q57" s="42"/>
      <c r="R57" s="42"/>
      <c r="S57" s="80"/>
      <c r="T57" s="80"/>
      <c r="U57" s="41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80"/>
      <c r="AH57" s="42"/>
      <c r="AI57" s="42"/>
      <c r="AJ57" s="42"/>
      <c r="AK57" s="42"/>
      <c r="AL57" s="42"/>
      <c r="AM57" s="80"/>
      <c r="AN57" s="80"/>
      <c r="AO57" s="80"/>
      <c r="AP57" s="40"/>
      <c r="AQ57" s="80"/>
      <c r="AR57" s="80"/>
      <c r="AS57" s="80"/>
      <c r="AT57" s="80"/>
      <c r="AU57" s="80"/>
      <c r="AV57" s="80"/>
      <c r="AW57" s="41"/>
      <c r="AX57" s="41"/>
      <c r="AY57" s="41"/>
      <c r="AZ57" s="41"/>
      <c r="BA57" s="41"/>
      <c r="BB57" s="41"/>
      <c r="BC57" s="41"/>
      <c r="BD57" s="80"/>
      <c r="BE57" s="80"/>
      <c r="BF57" s="41"/>
      <c r="BG57" s="41"/>
      <c r="BH57" s="41"/>
      <c r="BI57" s="41"/>
      <c r="BJ57" s="41"/>
      <c r="BK57" s="41"/>
      <c r="BL57" s="41"/>
      <c r="BM57" s="42"/>
      <c r="BN57" s="42"/>
      <c r="BO57" s="42"/>
      <c r="BP57" s="42"/>
      <c r="BQ57" s="42"/>
      <c r="BR57" s="80"/>
      <c r="BS57" s="42"/>
      <c r="BT57" s="42"/>
      <c r="BU57" s="42"/>
      <c r="BV57" s="42"/>
      <c r="BW57" s="42"/>
    </row>
    <row r="58" spans="2:75" ht="24" customHeight="1">
      <c r="B58" s="188" t="s">
        <v>242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</row>
    <row r="59" spans="2:75" ht="24" customHeight="1" thickBot="1">
      <c r="B59" s="188" t="s">
        <v>103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</row>
    <row r="60" spans="2:75" ht="10.5" customHeight="1" hidden="1">
      <c r="B60" s="198" t="s">
        <v>71</v>
      </c>
      <c r="C60" s="199"/>
      <c r="D60" s="140" t="s">
        <v>72</v>
      </c>
      <c r="E60" s="140"/>
      <c r="F60" s="140"/>
      <c r="G60" s="140"/>
      <c r="H60" s="140"/>
      <c r="I60" s="140"/>
      <c r="J60" s="140"/>
      <c r="K60" s="141"/>
      <c r="L60" s="148"/>
      <c r="M60" s="140"/>
      <c r="N60" s="140"/>
      <c r="O60" s="140"/>
      <c r="P60" s="60"/>
      <c r="Q60" s="140"/>
      <c r="R60" s="140"/>
      <c r="S60" s="61"/>
      <c r="T60" s="148"/>
      <c r="U60" s="140"/>
      <c r="V60" s="140"/>
      <c r="W60" s="140"/>
      <c r="X60" s="60"/>
      <c r="Y60" s="140"/>
      <c r="Z60" s="140"/>
      <c r="AA60" s="61"/>
      <c r="AB60" s="148"/>
      <c r="AC60" s="140"/>
      <c r="AD60" s="140"/>
      <c r="AE60" s="140"/>
      <c r="AF60" s="60"/>
      <c r="AG60" s="140"/>
      <c r="AH60" s="140"/>
      <c r="AI60" s="61"/>
      <c r="AJ60" s="202"/>
      <c r="AK60" s="203"/>
      <c r="AL60" s="203"/>
      <c r="AM60" s="203"/>
      <c r="AN60" s="203"/>
      <c r="AO60" s="203"/>
      <c r="AP60" s="203"/>
      <c r="AQ60" s="204"/>
      <c r="AR60" s="140">
        <f>IF(L60="○",1,0)+IF(T60="○",1,0)+IF(AB60="○",1,0)</f>
        <v>0</v>
      </c>
      <c r="AS60" s="140"/>
      <c r="AT60" s="140"/>
      <c r="AU60" s="141"/>
      <c r="AV60" s="140">
        <f>IF(L60="●",1,0)+IF(T60="●",1,0)+IF(AB60="●",1,0)</f>
        <v>0</v>
      </c>
      <c r="AW60" s="140"/>
      <c r="AX60" s="140"/>
      <c r="AY60" s="141"/>
      <c r="AZ60" s="140">
        <f>IF(L60="△",1,0)+IF(T60="△",1,0)+IF(AB60="△",1,0)</f>
        <v>0</v>
      </c>
      <c r="BA60" s="140"/>
      <c r="BB60" s="140"/>
      <c r="BC60" s="141"/>
      <c r="BD60" s="148">
        <f>SUM(AR60*3+AZ60)</f>
        <v>0</v>
      </c>
      <c r="BE60" s="140"/>
      <c r="BF60" s="140"/>
      <c r="BG60" s="141"/>
      <c r="BH60" s="148">
        <f>SUM(N60+N61+V60+V61+AD60+AD61)</f>
        <v>0</v>
      </c>
      <c r="BI60" s="140"/>
      <c r="BJ60" s="140"/>
      <c r="BK60" s="141"/>
      <c r="BL60" s="148">
        <f>SUM(Q60+Q61+Y60+Y61+AG60+AG61)</f>
        <v>0</v>
      </c>
      <c r="BM60" s="140"/>
      <c r="BN60" s="140"/>
      <c r="BO60" s="141"/>
      <c r="BP60" s="148">
        <f>SUM(BH60-BL60)</f>
        <v>0</v>
      </c>
      <c r="BQ60" s="140"/>
      <c r="BR60" s="140"/>
      <c r="BS60" s="196"/>
      <c r="BT60" s="140"/>
      <c r="BU60" s="140"/>
      <c r="BV60" s="140"/>
      <c r="BW60" s="194"/>
    </row>
    <row r="61" spans="2:75" ht="10.5" customHeight="1" hidden="1">
      <c r="B61" s="200"/>
      <c r="C61" s="201"/>
      <c r="D61" s="142"/>
      <c r="E61" s="142"/>
      <c r="F61" s="142"/>
      <c r="G61" s="142"/>
      <c r="H61" s="142"/>
      <c r="I61" s="142"/>
      <c r="J61" s="142"/>
      <c r="K61" s="143"/>
      <c r="L61" s="149"/>
      <c r="M61" s="142"/>
      <c r="N61" s="142"/>
      <c r="O61" s="142"/>
      <c r="P61" s="16"/>
      <c r="Q61" s="142"/>
      <c r="R61" s="142"/>
      <c r="S61" s="17"/>
      <c r="T61" s="149"/>
      <c r="U61" s="142"/>
      <c r="V61" s="142"/>
      <c r="W61" s="142"/>
      <c r="X61" s="16"/>
      <c r="Y61" s="142"/>
      <c r="Z61" s="142"/>
      <c r="AA61" s="17"/>
      <c r="AB61" s="149"/>
      <c r="AC61" s="142"/>
      <c r="AD61" s="142"/>
      <c r="AE61" s="142"/>
      <c r="AF61" s="16"/>
      <c r="AG61" s="142"/>
      <c r="AH61" s="142"/>
      <c r="AI61" s="17"/>
      <c r="AJ61" s="205"/>
      <c r="AK61" s="206"/>
      <c r="AL61" s="206"/>
      <c r="AM61" s="206"/>
      <c r="AN61" s="206"/>
      <c r="AO61" s="206"/>
      <c r="AP61" s="206"/>
      <c r="AQ61" s="207"/>
      <c r="AR61" s="142"/>
      <c r="AS61" s="142"/>
      <c r="AT61" s="142"/>
      <c r="AU61" s="143"/>
      <c r="AV61" s="142"/>
      <c r="AW61" s="142"/>
      <c r="AX61" s="142"/>
      <c r="AY61" s="143"/>
      <c r="AZ61" s="142"/>
      <c r="BA61" s="142"/>
      <c r="BB61" s="142"/>
      <c r="BC61" s="143"/>
      <c r="BD61" s="149"/>
      <c r="BE61" s="142"/>
      <c r="BF61" s="142"/>
      <c r="BG61" s="143"/>
      <c r="BH61" s="149"/>
      <c r="BI61" s="142"/>
      <c r="BJ61" s="142"/>
      <c r="BK61" s="143"/>
      <c r="BL61" s="149"/>
      <c r="BM61" s="142"/>
      <c r="BN61" s="142"/>
      <c r="BO61" s="143"/>
      <c r="BP61" s="149"/>
      <c r="BQ61" s="142"/>
      <c r="BR61" s="142"/>
      <c r="BS61" s="197"/>
      <c r="BT61" s="142"/>
      <c r="BU61" s="142"/>
      <c r="BV61" s="142"/>
      <c r="BW61" s="195"/>
    </row>
    <row r="62" spans="2:75" s="18" customFormat="1" ht="27" customHeight="1" thickBot="1">
      <c r="B62" s="174" t="s">
        <v>104</v>
      </c>
      <c r="C62" s="175"/>
      <c r="D62" s="175"/>
      <c r="E62" s="175"/>
      <c r="F62" s="175"/>
      <c r="G62" s="175"/>
      <c r="H62" s="175"/>
      <c r="I62" s="175"/>
      <c r="J62" s="175"/>
      <c r="K62" s="176"/>
      <c r="L62" s="177" t="str">
        <f>IF(D63="","",D63)</f>
        <v>塚本ウイングス</v>
      </c>
      <c r="M62" s="178"/>
      <c r="N62" s="178"/>
      <c r="O62" s="178"/>
      <c r="P62" s="178"/>
      <c r="Q62" s="178"/>
      <c r="R62" s="178"/>
      <c r="S62" s="179"/>
      <c r="T62" s="177" t="str">
        <f>IF(D65="","",D65)</f>
        <v>太陽南塚FC</v>
      </c>
      <c r="U62" s="178"/>
      <c r="V62" s="178"/>
      <c r="W62" s="178"/>
      <c r="X62" s="178"/>
      <c r="Y62" s="178"/>
      <c r="Z62" s="178"/>
      <c r="AA62" s="179"/>
      <c r="AB62" s="177" t="str">
        <f>IF(D67="","",D67)</f>
        <v>緑丘SC</v>
      </c>
      <c r="AC62" s="178"/>
      <c r="AD62" s="178"/>
      <c r="AE62" s="178"/>
      <c r="AF62" s="178"/>
      <c r="AG62" s="178"/>
      <c r="AH62" s="178"/>
      <c r="AI62" s="179"/>
      <c r="AJ62" s="177" t="str">
        <f>IF(D69="","",D69)</f>
        <v>桜台SC</v>
      </c>
      <c r="AK62" s="178"/>
      <c r="AL62" s="178"/>
      <c r="AM62" s="178"/>
      <c r="AN62" s="178"/>
      <c r="AO62" s="178"/>
      <c r="AP62" s="178"/>
      <c r="AQ62" s="304"/>
      <c r="AR62" s="176" t="s">
        <v>74</v>
      </c>
      <c r="AS62" s="208"/>
      <c r="AT62" s="208"/>
      <c r="AU62" s="208"/>
      <c r="AV62" s="208" t="s">
        <v>75</v>
      </c>
      <c r="AW62" s="208"/>
      <c r="AX62" s="208"/>
      <c r="AY62" s="208"/>
      <c r="AZ62" s="208" t="s">
        <v>76</v>
      </c>
      <c r="BA62" s="208"/>
      <c r="BB62" s="208"/>
      <c r="BC62" s="208"/>
      <c r="BD62" s="208" t="s">
        <v>77</v>
      </c>
      <c r="BE62" s="208"/>
      <c r="BF62" s="208"/>
      <c r="BG62" s="208"/>
      <c r="BH62" s="208" t="s">
        <v>78</v>
      </c>
      <c r="BI62" s="208"/>
      <c r="BJ62" s="208"/>
      <c r="BK62" s="208"/>
      <c r="BL62" s="208" t="s">
        <v>79</v>
      </c>
      <c r="BM62" s="208"/>
      <c r="BN62" s="208"/>
      <c r="BO62" s="208"/>
      <c r="BP62" s="209" t="s">
        <v>80</v>
      </c>
      <c r="BQ62" s="210"/>
      <c r="BR62" s="210"/>
      <c r="BS62" s="211"/>
      <c r="BT62" s="176" t="s">
        <v>81</v>
      </c>
      <c r="BU62" s="208"/>
      <c r="BV62" s="208"/>
      <c r="BW62" s="303"/>
    </row>
    <row r="63" spans="2:75" s="18" customFormat="1" ht="12" customHeight="1" thickTop="1">
      <c r="B63" s="184" t="s">
        <v>82</v>
      </c>
      <c r="C63" s="185"/>
      <c r="D63" s="161" t="s">
        <v>352</v>
      </c>
      <c r="E63" s="161"/>
      <c r="F63" s="161"/>
      <c r="G63" s="161"/>
      <c r="H63" s="161"/>
      <c r="I63" s="161"/>
      <c r="J63" s="161"/>
      <c r="K63" s="162"/>
      <c r="L63" s="101"/>
      <c r="M63" s="102"/>
      <c r="N63" s="102"/>
      <c r="O63" s="102"/>
      <c r="P63" s="102"/>
      <c r="Q63" s="102"/>
      <c r="R63" s="102"/>
      <c r="S63" s="103"/>
      <c r="T63" s="98" t="s">
        <v>169</v>
      </c>
      <c r="U63" s="99"/>
      <c r="V63" s="99"/>
      <c r="W63" s="99"/>
      <c r="X63" s="99"/>
      <c r="Y63" s="99"/>
      <c r="Z63" s="99"/>
      <c r="AA63" s="100"/>
      <c r="AB63" s="108">
        <f>IF(AD63="","",IF(AD63+AD64-AG63-AG64&gt;0,"○",IF(AD63+AD64-AG63-AG64=0,"△",IF(AD63+AD64-AG63-AG64&lt;0,"●"))))</f>
      </c>
      <c r="AC63" s="109"/>
      <c r="AD63" s="302"/>
      <c r="AE63" s="302"/>
      <c r="AF63" s="65">
        <f>IF(AG63="","","-")</f>
      </c>
      <c r="AG63" s="302"/>
      <c r="AH63" s="302"/>
      <c r="AI63" s="19"/>
      <c r="AJ63" s="108">
        <f>IF(AL63="","",IF(AL63+AL64-AO63-AO64&gt;0,"○",IF(AL63+AL64-AO63-AO64=0,"△",IF(AL63+AL64-AO63-AO64&lt;0,"●"))))</f>
      </c>
      <c r="AK63" s="109"/>
      <c r="AL63" s="302"/>
      <c r="AM63" s="302"/>
      <c r="AN63" s="65">
        <f>IF(AO63="","","-")</f>
      </c>
      <c r="AO63" s="302"/>
      <c r="AP63" s="302"/>
      <c r="AQ63" s="20"/>
      <c r="AR63" s="138">
        <f>COUNTIF(L63:AQ64,"○")</f>
        <v>0</v>
      </c>
      <c r="AS63" s="133"/>
      <c r="AT63" s="133"/>
      <c r="AU63" s="134"/>
      <c r="AV63" s="132">
        <f>COUNTIF(L63:AQ64,"●")</f>
        <v>0</v>
      </c>
      <c r="AW63" s="133"/>
      <c r="AX63" s="133"/>
      <c r="AY63" s="134"/>
      <c r="AZ63" s="132">
        <f>COUNTIF(L63:AQ64,"△")</f>
        <v>0</v>
      </c>
      <c r="BA63" s="133"/>
      <c r="BB63" s="133"/>
      <c r="BC63" s="134"/>
      <c r="BD63" s="132">
        <f>SUM(AR63*3+AZ63)</f>
        <v>0</v>
      </c>
      <c r="BE63" s="133"/>
      <c r="BF63" s="133"/>
      <c r="BG63" s="134"/>
      <c r="BH63" s="132">
        <f>SUM(V63+V64+AD63+AD64+AL63+AL64)</f>
        <v>0</v>
      </c>
      <c r="BI63" s="133"/>
      <c r="BJ63" s="133"/>
      <c r="BK63" s="134"/>
      <c r="BL63" s="132">
        <f>SUM(Y63+Y64+AG63+AG64+AO63+AO64)</f>
        <v>0</v>
      </c>
      <c r="BM63" s="133"/>
      <c r="BN63" s="133"/>
      <c r="BO63" s="134"/>
      <c r="BP63" s="120">
        <f>SUM(BH63-BL63)</f>
        <v>0</v>
      </c>
      <c r="BQ63" s="121"/>
      <c r="BR63" s="121"/>
      <c r="BS63" s="122"/>
      <c r="BT63" s="108"/>
      <c r="BU63" s="109"/>
      <c r="BV63" s="109"/>
      <c r="BW63" s="193"/>
    </row>
    <row r="64" spans="2:75" s="18" customFormat="1" ht="12" customHeight="1">
      <c r="B64" s="182"/>
      <c r="C64" s="183"/>
      <c r="D64" s="163"/>
      <c r="E64" s="163"/>
      <c r="F64" s="163"/>
      <c r="G64" s="163"/>
      <c r="H64" s="163"/>
      <c r="I64" s="163"/>
      <c r="J64" s="163"/>
      <c r="K64" s="164"/>
      <c r="L64" s="104"/>
      <c r="M64" s="105"/>
      <c r="N64" s="105"/>
      <c r="O64" s="105"/>
      <c r="P64" s="105"/>
      <c r="Q64" s="105"/>
      <c r="R64" s="105"/>
      <c r="S64" s="106"/>
      <c r="T64" s="91"/>
      <c r="U64" s="92"/>
      <c r="V64" s="92"/>
      <c r="W64" s="92"/>
      <c r="X64" s="92"/>
      <c r="Y64" s="92"/>
      <c r="Z64" s="92"/>
      <c r="AA64" s="94"/>
      <c r="AB64" s="91"/>
      <c r="AC64" s="92"/>
      <c r="AD64" s="107"/>
      <c r="AE64" s="107"/>
      <c r="AF64" s="64">
        <f>IF(AG64="","","-")</f>
      </c>
      <c r="AG64" s="107"/>
      <c r="AH64" s="107"/>
      <c r="AI64" s="21"/>
      <c r="AJ64" s="91"/>
      <c r="AK64" s="92"/>
      <c r="AL64" s="107"/>
      <c r="AM64" s="107"/>
      <c r="AN64" s="64">
        <f>IF(AO64="","","-")</f>
      </c>
      <c r="AO64" s="107"/>
      <c r="AP64" s="107"/>
      <c r="AQ64" s="22"/>
      <c r="AR64" s="139"/>
      <c r="AS64" s="136"/>
      <c r="AT64" s="136"/>
      <c r="AU64" s="137"/>
      <c r="AV64" s="135"/>
      <c r="AW64" s="136"/>
      <c r="AX64" s="136"/>
      <c r="AY64" s="137"/>
      <c r="AZ64" s="135"/>
      <c r="BA64" s="136"/>
      <c r="BB64" s="136"/>
      <c r="BC64" s="137"/>
      <c r="BD64" s="135"/>
      <c r="BE64" s="136"/>
      <c r="BF64" s="136"/>
      <c r="BG64" s="137"/>
      <c r="BH64" s="135"/>
      <c r="BI64" s="136"/>
      <c r="BJ64" s="136"/>
      <c r="BK64" s="137"/>
      <c r="BL64" s="135"/>
      <c r="BM64" s="136"/>
      <c r="BN64" s="136"/>
      <c r="BO64" s="137"/>
      <c r="BP64" s="123"/>
      <c r="BQ64" s="124"/>
      <c r="BR64" s="124"/>
      <c r="BS64" s="125"/>
      <c r="BT64" s="91"/>
      <c r="BU64" s="92"/>
      <c r="BV64" s="92"/>
      <c r="BW64" s="127"/>
    </row>
    <row r="65" spans="2:75" s="18" customFormat="1" ht="12" customHeight="1">
      <c r="B65" s="180" t="s">
        <v>83</v>
      </c>
      <c r="C65" s="181"/>
      <c r="D65" s="156" t="s">
        <v>269</v>
      </c>
      <c r="E65" s="156"/>
      <c r="F65" s="156"/>
      <c r="G65" s="156"/>
      <c r="H65" s="156"/>
      <c r="I65" s="156"/>
      <c r="J65" s="156"/>
      <c r="K65" s="157"/>
      <c r="L65" s="89" t="s">
        <v>170</v>
      </c>
      <c r="M65" s="90"/>
      <c r="N65" s="90"/>
      <c r="O65" s="90"/>
      <c r="P65" s="90"/>
      <c r="Q65" s="90"/>
      <c r="R65" s="90"/>
      <c r="S65" s="93"/>
      <c r="T65" s="110"/>
      <c r="U65" s="111"/>
      <c r="V65" s="111"/>
      <c r="W65" s="111"/>
      <c r="X65" s="111"/>
      <c r="Y65" s="111"/>
      <c r="Z65" s="111"/>
      <c r="AA65" s="112"/>
      <c r="AB65" s="89">
        <f>IF(AD65="","",IF(AD65+AD66-AG65-AG66&gt;0,"○",IF(AD65+AD66-AG65-AG66=0,"△",IF(AD65+AD66-AG65-AG66&lt;0,"●"))))</f>
      </c>
      <c r="AC65" s="90"/>
      <c r="AD65" s="165"/>
      <c r="AE65" s="165"/>
      <c r="AF65" s="65">
        <f>IF(AG65="","","-")</f>
      </c>
      <c r="AG65" s="165"/>
      <c r="AH65" s="165"/>
      <c r="AI65" s="19"/>
      <c r="AJ65" s="89">
        <f>IF(AL65="","",IF(AL65+AL66-AO65-AO66&gt;0,"○",IF(AL65+AL66-AO65-AO66=0,"△",IF(AL65+AL66-AO65-AO66&lt;0,"●"))))</f>
      </c>
      <c r="AK65" s="90"/>
      <c r="AL65" s="165"/>
      <c r="AM65" s="165"/>
      <c r="AN65" s="65">
        <f>IF(AO65="","","-")</f>
      </c>
      <c r="AO65" s="165"/>
      <c r="AP65" s="165"/>
      <c r="AQ65" s="23"/>
      <c r="AR65" s="138">
        <f>COUNTIF(L65:AQ66,"○")</f>
        <v>0</v>
      </c>
      <c r="AS65" s="133"/>
      <c r="AT65" s="133"/>
      <c r="AU65" s="134"/>
      <c r="AV65" s="132">
        <f>COUNTIF(L65:AQ66,"●")</f>
        <v>0</v>
      </c>
      <c r="AW65" s="133"/>
      <c r="AX65" s="133"/>
      <c r="AY65" s="134"/>
      <c r="AZ65" s="132">
        <f>COUNTIF(L65:AQ66,"△")</f>
        <v>0</v>
      </c>
      <c r="BA65" s="133"/>
      <c r="BB65" s="133"/>
      <c r="BC65" s="134"/>
      <c r="BD65" s="132">
        <f>SUM(AR65*3+AZ65)</f>
        <v>0</v>
      </c>
      <c r="BE65" s="133"/>
      <c r="BF65" s="133"/>
      <c r="BG65" s="134"/>
      <c r="BH65" s="132">
        <f>SUM(Y63+Y64+AD65+AD66+AL65+AL66)</f>
        <v>0</v>
      </c>
      <c r="BI65" s="133"/>
      <c r="BJ65" s="133"/>
      <c r="BK65" s="134"/>
      <c r="BL65" s="132">
        <f>SUM(V63+V64+AG65+AG66+AO65+AO66)</f>
        <v>0</v>
      </c>
      <c r="BM65" s="133"/>
      <c r="BN65" s="133"/>
      <c r="BO65" s="134"/>
      <c r="BP65" s="120">
        <f>SUM(BH65-BL65)</f>
        <v>0</v>
      </c>
      <c r="BQ65" s="121"/>
      <c r="BR65" s="121"/>
      <c r="BS65" s="122"/>
      <c r="BT65" s="89"/>
      <c r="BU65" s="90"/>
      <c r="BV65" s="90"/>
      <c r="BW65" s="126"/>
    </row>
    <row r="66" spans="2:75" s="18" customFormat="1" ht="12" customHeight="1">
      <c r="B66" s="182"/>
      <c r="C66" s="183"/>
      <c r="D66" s="163"/>
      <c r="E66" s="163"/>
      <c r="F66" s="163"/>
      <c r="G66" s="163"/>
      <c r="H66" s="163"/>
      <c r="I66" s="163"/>
      <c r="J66" s="163"/>
      <c r="K66" s="164"/>
      <c r="L66" s="91"/>
      <c r="M66" s="92"/>
      <c r="N66" s="92"/>
      <c r="O66" s="92"/>
      <c r="P66" s="92"/>
      <c r="Q66" s="92"/>
      <c r="R66" s="92"/>
      <c r="S66" s="94"/>
      <c r="T66" s="104"/>
      <c r="U66" s="105"/>
      <c r="V66" s="105"/>
      <c r="W66" s="105"/>
      <c r="X66" s="105"/>
      <c r="Y66" s="105"/>
      <c r="Z66" s="105"/>
      <c r="AA66" s="106"/>
      <c r="AB66" s="91"/>
      <c r="AC66" s="92"/>
      <c r="AD66" s="107"/>
      <c r="AE66" s="107"/>
      <c r="AF66" s="64">
        <f>IF(AG66="","","-")</f>
      </c>
      <c r="AG66" s="107"/>
      <c r="AH66" s="107"/>
      <c r="AI66" s="21"/>
      <c r="AJ66" s="91"/>
      <c r="AK66" s="92"/>
      <c r="AL66" s="107"/>
      <c r="AM66" s="107"/>
      <c r="AN66" s="64">
        <f>IF(AO66="","","-")</f>
      </c>
      <c r="AO66" s="107"/>
      <c r="AP66" s="107"/>
      <c r="AQ66" s="22"/>
      <c r="AR66" s="139"/>
      <c r="AS66" s="136"/>
      <c r="AT66" s="136"/>
      <c r="AU66" s="137"/>
      <c r="AV66" s="135"/>
      <c r="AW66" s="136"/>
      <c r="AX66" s="136"/>
      <c r="AY66" s="137"/>
      <c r="AZ66" s="135"/>
      <c r="BA66" s="136"/>
      <c r="BB66" s="136"/>
      <c r="BC66" s="137"/>
      <c r="BD66" s="135"/>
      <c r="BE66" s="136"/>
      <c r="BF66" s="136"/>
      <c r="BG66" s="137"/>
      <c r="BH66" s="135"/>
      <c r="BI66" s="136"/>
      <c r="BJ66" s="136"/>
      <c r="BK66" s="137"/>
      <c r="BL66" s="135"/>
      <c r="BM66" s="136"/>
      <c r="BN66" s="136"/>
      <c r="BO66" s="137"/>
      <c r="BP66" s="123"/>
      <c r="BQ66" s="124"/>
      <c r="BR66" s="124"/>
      <c r="BS66" s="125"/>
      <c r="BT66" s="91"/>
      <c r="BU66" s="92"/>
      <c r="BV66" s="92"/>
      <c r="BW66" s="127"/>
    </row>
    <row r="67" spans="2:75" s="18" customFormat="1" ht="12" customHeight="1">
      <c r="B67" s="180" t="s">
        <v>84</v>
      </c>
      <c r="C67" s="181"/>
      <c r="D67" s="156" t="s">
        <v>270</v>
      </c>
      <c r="E67" s="156"/>
      <c r="F67" s="156"/>
      <c r="G67" s="156"/>
      <c r="H67" s="156"/>
      <c r="I67" s="156"/>
      <c r="J67" s="156"/>
      <c r="K67" s="157"/>
      <c r="L67" s="89">
        <f>IF(N67="","",IF(N67+N68-Q67-Q68&gt;0,"○",IF(N67+N68-Q67-Q68=0,"△",IF(N67+N68-Q67-Q68&lt;0,"●"))))</f>
      </c>
      <c r="M67" s="90"/>
      <c r="N67" s="165">
        <f>IF(AG63="","",AG63)</f>
      </c>
      <c r="O67" s="165"/>
      <c r="P67" s="65">
        <f>IF(Q67="","","-")</f>
      </c>
      <c r="Q67" s="165">
        <f>IF(AD63="","",AD63)</f>
      </c>
      <c r="R67" s="165"/>
      <c r="S67" s="24"/>
      <c r="T67" s="89">
        <f>IF(V67="","",IF(V67+V68-Y67-Y68&gt;0,"○",IF(V67+V68-Y67-Y68=0,"△",IF(V67+V68-Y67-Y68&lt;0,"●"))))</f>
      </c>
      <c r="U67" s="90"/>
      <c r="V67" s="165">
        <f>IF(AG65="","",AG65)</f>
      </c>
      <c r="W67" s="165"/>
      <c r="X67" s="65">
        <f>IF(Y67="","","-")</f>
      </c>
      <c r="Y67" s="165">
        <f>IF(AD65="","",AD65)</f>
      </c>
      <c r="Z67" s="165"/>
      <c r="AA67" s="19"/>
      <c r="AB67" s="110"/>
      <c r="AC67" s="111"/>
      <c r="AD67" s="111"/>
      <c r="AE67" s="111"/>
      <c r="AF67" s="111"/>
      <c r="AG67" s="111"/>
      <c r="AH67" s="111"/>
      <c r="AI67" s="112"/>
      <c r="AJ67" s="89" t="s">
        <v>170</v>
      </c>
      <c r="AK67" s="90"/>
      <c r="AL67" s="90"/>
      <c r="AM67" s="90"/>
      <c r="AN67" s="90"/>
      <c r="AO67" s="90"/>
      <c r="AP67" s="90"/>
      <c r="AQ67" s="93"/>
      <c r="AR67" s="138">
        <f>COUNTIF(L67:AQ68,"○")</f>
        <v>0</v>
      </c>
      <c r="AS67" s="133"/>
      <c r="AT67" s="133"/>
      <c r="AU67" s="134"/>
      <c r="AV67" s="132">
        <f>COUNTIF(L67:AQ68,"●")</f>
        <v>0</v>
      </c>
      <c r="AW67" s="133"/>
      <c r="AX67" s="133"/>
      <c r="AY67" s="134"/>
      <c r="AZ67" s="132">
        <f>COUNTIF(L67:AQ68,"△")</f>
        <v>0</v>
      </c>
      <c r="BA67" s="133"/>
      <c r="BB67" s="133"/>
      <c r="BC67" s="134"/>
      <c r="BD67" s="132">
        <f>SUM(AR67*3+AZ67)</f>
        <v>0</v>
      </c>
      <c r="BE67" s="133"/>
      <c r="BF67" s="133"/>
      <c r="BG67" s="134"/>
      <c r="BH67" s="132">
        <f>SUM(AG63+AG64+AG65+AG66+AL67+AL68)</f>
        <v>0</v>
      </c>
      <c r="BI67" s="133"/>
      <c r="BJ67" s="133"/>
      <c r="BK67" s="134"/>
      <c r="BL67" s="132">
        <f>SUM(AD63+AD64+AD65+AD66+AO67+AO68)</f>
        <v>0</v>
      </c>
      <c r="BM67" s="133"/>
      <c r="BN67" s="133"/>
      <c r="BO67" s="134"/>
      <c r="BP67" s="120">
        <f>SUM(BH67-BL67)</f>
        <v>0</v>
      </c>
      <c r="BQ67" s="121"/>
      <c r="BR67" s="121"/>
      <c r="BS67" s="122"/>
      <c r="BT67" s="89"/>
      <c r="BU67" s="90"/>
      <c r="BV67" s="90"/>
      <c r="BW67" s="126"/>
    </row>
    <row r="68" spans="2:75" s="18" customFormat="1" ht="12" customHeight="1">
      <c r="B68" s="182"/>
      <c r="C68" s="183"/>
      <c r="D68" s="163"/>
      <c r="E68" s="163"/>
      <c r="F68" s="163"/>
      <c r="G68" s="163"/>
      <c r="H68" s="163"/>
      <c r="I68" s="163"/>
      <c r="J68" s="163"/>
      <c r="K68" s="164"/>
      <c r="L68" s="91"/>
      <c r="M68" s="92"/>
      <c r="N68" s="107">
        <f>IF(AG64="","",AG64)</f>
      </c>
      <c r="O68" s="107"/>
      <c r="P68" s="64">
        <f>IF(Q68="","","-")</f>
      </c>
      <c r="Q68" s="107">
        <f>IF(AD64="","",AD64)</f>
      </c>
      <c r="R68" s="107"/>
      <c r="S68" s="21"/>
      <c r="T68" s="91"/>
      <c r="U68" s="92"/>
      <c r="V68" s="107">
        <f>IF(AG66="","",AG66)</f>
      </c>
      <c r="W68" s="107"/>
      <c r="X68" s="64">
        <f>IF(Y68="","","-")</f>
      </c>
      <c r="Y68" s="107">
        <f>IF(AD66="","",AD66)</f>
      </c>
      <c r="Z68" s="107"/>
      <c r="AA68" s="21"/>
      <c r="AB68" s="104"/>
      <c r="AC68" s="105"/>
      <c r="AD68" s="105"/>
      <c r="AE68" s="105"/>
      <c r="AF68" s="105"/>
      <c r="AG68" s="105"/>
      <c r="AH68" s="105"/>
      <c r="AI68" s="106"/>
      <c r="AJ68" s="91"/>
      <c r="AK68" s="92"/>
      <c r="AL68" s="92"/>
      <c r="AM68" s="92"/>
      <c r="AN68" s="92"/>
      <c r="AO68" s="92"/>
      <c r="AP68" s="92"/>
      <c r="AQ68" s="94"/>
      <c r="AR68" s="139"/>
      <c r="AS68" s="136"/>
      <c r="AT68" s="136"/>
      <c r="AU68" s="137"/>
      <c r="AV68" s="135"/>
      <c r="AW68" s="136"/>
      <c r="AX68" s="136"/>
      <c r="AY68" s="137"/>
      <c r="AZ68" s="135"/>
      <c r="BA68" s="136"/>
      <c r="BB68" s="136"/>
      <c r="BC68" s="137"/>
      <c r="BD68" s="135"/>
      <c r="BE68" s="136"/>
      <c r="BF68" s="136"/>
      <c r="BG68" s="137"/>
      <c r="BH68" s="135"/>
      <c r="BI68" s="136"/>
      <c r="BJ68" s="136"/>
      <c r="BK68" s="137"/>
      <c r="BL68" s="135"/>
      <c r="BM68" s="136"/>
      <c r="BN68" s="136"/>
      <c r="BO68" s="137"/>
      <c r="BP68" s="123"/>
      <c r="BQ68" s="124"/>
      <c r="BR68" s="124"/>
      <c r="BS68" s="125"/>
      <c r="BT68" s="91"/>
      <c r="BU68" s="92"/>
      <c r="BV68" s="92"/>
      <c r="BW68" s="127"/>
    </row>
    <row r="69" spans="2:75" s="18" customFormat="1" ht="12" customHeight="1">
      <c r="B69" s="180" t="s">
        <v>71</v>
      </c>
      <c r="C69" s="181"/>
      <c r="D69" s="156" t="s">
        <v>271</v>
      </c>
      <c r="E69" s="156"/>
      <c r="F69" s="156"/>
      <c r="G69" s="156"/>
      <c r="H69" s="156"/>
      <c r="I69" s="156"/>
      <c r="J69" s="156"/>
      <c r="K69" s="157"/>
      <c r="L69" s="89">
        <f>IF(N69="","",IF(N69+N70-Q69-Q70&gt;0,"○",IF(N69+N70-Q69-Q70=0,"△",IF(N69+N70-Q69-Q70&lt;0,"●"))))</f>
      </c>
      <c r="M69" s="90"/>
      <c r="N69" s="165">
        <f>IF(AO63="","",AO63)</f>
      </c>
      <c r="O69" s="165"/>
      <c r="P69" s="62">
        <f>IF(Q69="","","-")</f>
      </c>
      <c r="Q69" s="165">
        <f>IF(AL63="","",AL63)</f>
      </c>
      <c r="R69" s="165"/>
      <c r="S69" s="24"/>
      <c r="T69" s="89">
        <f>IF(V69="","",IF(V69+V70-Y69-Y70&gt;0,"○",IF(V69+V70-Y69-Y70=0,"△",IF(V69+V70-Y69-Y70&lt;0,"●"))))</f>
      </c>
      <c r="U69" s="90"/>
      <c r="V69" s="165">
        <f>IF(AO65="","",AO65)</f>
      </c>
      <c r="W69" s="165"/>
      <c r="X69" s="65">
        <f>IF(Y69="","","-")</f>
      </c>
      <c r="Y69" s="165">
        <f>IF(AL65="","",AL65)</f>
      </c>
      <c r="Z69" s="165"/>
      <c r="AA69" s="19"/>
      <c r="AB69" s="89" t="s">
        <v>170</v>
      </c>
      <c r="AC69" s="90"/>
      <c r="AD69" s="90"/>
      <c r="AE69" s="90"/>
      <c r="AF69" s="90"/>
      <c r="AG69" s="90"/>
      <c r="AH69" s="90"/>
      <c r="AI69" s="93"/>
      <c r="AJ69" s="110"/>
      <c r="AK69" s="111"/>
      <c r="AL69" s="111"/>
      <c r="AM69" s="111"/>
      <c r="AN69" s="111"/>
      <c r="AO69" s="111"/>
      <c r="AP69" s="111"/>
      <c r="AQ69" s="113"/>
      <c r="AR69" s="172">
        <f>COUNTIF(L69:AQ70,"○")</f>
        <v>0</v>
      </c>
      <c r="AS69" s="167"/>
      <c r="AT69" s="167"/>
      <c r="AU69" s="168"/>
      <c r="AV69" s="166">
        <f>COUNTIF(L69:AQ70,"●")</f>
        <v>0</v>
      </c>
      <c r="AW69" s="167"/>
      <c r="AX69" s="167"/>
      <c r="AY69" s="168"/>
      <c r="AZ69" s="166">
        <f>COUNTIF(L69:AQ70,"△")</f>
        <v>0</v>
      </c>
      <c r="BA69" s="167"/>
      <c r="BB69" s="167"/>
      <c r="BC69" s="168"/>
      <c r="BD69" s="166">
        <f>SUM(AR69*3+AZ69)</f>
        <v>0</v>
      </c>
      <c r="BE69" s="167"/>
      <c r="BF69" s="167"/>
      <c r="BG69" s="168"/>
      <c r="BH69" s="166">
        <f>SUM(AO63+AO64+AO65+AO66+AO67+AO68)</f>
        <v>0</v>
      </c>
      <c r="BI69" s="167"/>
      <c r="BJ69" s="167"/>
      <c r="BK69" s="168"/>
      <c r="BL69" s="166">
        <f>SUM(AL63+AL64+AL65+AL66+AL67+AL68)</f>
        <v>0</v>
      </c>
      <c r="BM69" s="167"/>
      <c r="BN69" s="167"/>
      <c r="BO69" s="168"/>
      <c r="BP69" s="120">
        <f>SUM(BH69-BL69)</f>
        <v>0</v>
      </c>
      <c r="BQ69" s="121"/>
      <c r="BR69" s="121"/>
      <c r="BS69" s="122"/>
      <c r="BT69" s="89"/>
      <c r="BU69" s="90"/>
      <c r="BV69" s="90"/>
      <c r="BW69" s="126"/>
    </row>
    <row r="70" spans="2:75" s="18" customFormat="1" ht="12" customHeight="1" thickBot="1">
      <c r="B70" s="186"/>
      <c r="C70" s="187"/>
      <c r="D70" s="158"/>
      <c r="E70" s="158"/>
      <c r="F70" s="158"/>
      <c r="G70" s="158"/>
      <c r="H70" s="158"/>
      <c r="I70" s="158"/>
      <c r="J70" s="158"/>
      <c r="K70" s="159"/>
      <c r="L70" s="95"/>
      <c r="M70" s="96"/>
      <c r="N70" s="160">
        <f>IF(AO64="","",AO64)</f>
      </c>
      <c r="O70" s="160"/>
      <c r="P70" s="63">
        <f>IF(Q70="","","-")</f>
      </c>
      <c r="Q70" s="160">
        <f>IF(AL64="","",AL64)</f>
      </c>
      <c r="R70" s="160"/>
      <c r="S70" s="25"/>
      <c r="T70" s="95"/>
      <c r="U70" s="96"/>
      <c r="V70" s="160">
        <f>IF(AO66="","",AO66)</f>
      </c>
      <c r="W70" s="160"/>
      <c r="X70" s="63">
        <f>IF(Y70="","","-")</f>
      </c>
      <c r="Y70" s="160">
        <f>IF(AL66="","",AL66)</f>
      </c>
      <c r="Z70" s="160"/>
      <c r="AA70" s="25"/>
      <c r="AB70" s="95"/>
      <c r="AC70" s="96"/>
      <c r="AD70" s="96"/>
      <c r="AE70" s="96"/>
      <c r="AF70" s="96"/>
      <c r="AG70" s="96"/>
      <c r="AH70" s="96"/>
      <c r="AI70" s="97"/>
      <c r="AJ70" s="114"/>
      <c r="AK70" s="115"/>
      <c r="AL70" s="115"/>
      <c r="AM70" s="115"/>
      <c r="AN70" s="115"/>
      <c r="AO70" s="115"/>
      <c r="AP70" s="115"/>
      <c r="AQ70" s="116"/>
      <c r="AR70" s="173"/>
      <c r="AS70" s="170"/>
      <c r="AT70" s="170"/>
      <c r="AU70" s="171"/>
      <c r="AV70" s="169"/>
      <c r="AW70" s="170"/>
      <c r="AX70" s="170"/>
      <c r="AY70" s="171"/>
      <c r="AZ70" s="169"/>
      <c r="BA70" s="170"/>
      <c r="BB70" s="170"/>
      <c r="BC70" s="171"/>
      <c r="BD70" s="169"/>
      <c r="BE70" s="170"/>
      <c r="BF70" s="170"/>
      <c r="BG70" s="171"/>
      <c r="BH70" s="169"/>
      <c r="BI70" s="170"/>
      <c r="BJ70" s="170"/>
      <c r="BK70" s="171"/>
      <c r="BL70" s="169"/>
      <c r="BM70" s="170"/>
      <c r="BN70" s="170"/>
      <c r="BO70" s="171"/>
      <c r="BP70" s="189"/>
      <c r="BQ70" s="190"/>
      <c r="BR70" s="190"/>
      <c r="BS70" s="191"/>
      <c r="BT70" s="95"/>
      <c r="BU70" s="96"/>
      <c r="BV70" s="96"/>
      <c r="BW70" s="192"/>
    </row>
    <row r="71" spans="2:75" s="18" customFormat="1" ht="12" customHeight="1" thickBo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7"/>
      <c r="Q71" s="26"/>
      <c r="R71" s="26"/>
      <c r="S71" s="27"/>
      <c r="T71" s="26"/>
      <c r="U71" s="26"/>
      <c r="V71" s="26"/>
      <c r="W71" s="26"/>
      <c r="X71" s="27"/>
      <c r="Y71" s="26"/>
      <c r="Z71" s="26"/>
      <c r="AA71" s="27"/>
      <c r="AB71" s="26"/>
      <c r="AC71" s="26"/>
      <c r="AD71" s="26"/>
      <c r="AE71" s="26"/>
      <c r="AF71" s="27"/>
      <c r="AG71" s="26"/>
      <c r="AH71" s="26"/>
      <c r="AI71" s="27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2:75" s="18" customFormat="1" ht="27" customHeight="1" thickBot="1">
      <c r="B72" s="174" t="s">
        <v>105</v>
      </c>
      <c r="C72" s="175"/>
      <c r="D72" s="175"/>
      <c r="E72" s="175"/>
      <c r="F72" s="175"/>
      <c r="G72" s="175"/>
      <c r="H72" s="175"/>
      <c r="I72" s="175"/>
      <c r="J72" s="175"/>
      <c r="K72" s="176"/>
      <c r="L72" s="177" t="str">
        <f>IF(D73="","",D73)</f>
        <v>春風JFC</v>
      </c>
      <c r="M72" s="178"/>
      <c r="N72" s="178"/>
      <c r="O72" s="178"/>
      <c r="P72" s="178"/>
      <c r="Q72" s="178"/>
      <c r="R72" s="178"/>
      <c r="S72" s="179"/>
      <c r="T72" s="177" t="str">
        <f>IF(D75="","",D75)</f>
        <v>みさきFC</v>
      </c>
      <c r="U72" s="178"/>
      <c r="V72" s="178"/>
      <c r="W72" s="178"/>
      <c r="X72" s="178"/>
      <c r="Y72" s="178"/>
      <c r="Z72" s="178"/>
      <c r="AA72" s="179"/>
      <c r="AB72" s="177" t="str">
        <f>IF(D77="","",D77)</f>
        <v>笹原SC</v>
      </c>
      <c r="AC72" s="178"/>
      <c r="AD72" s="178"/>
      <c r="AE72" s="178"/>
      <c r="AF72" s="178"/>
      <c r="AG72" s="178"/>
      <c r="AH72" s="178"/>
      <c r="AI72" s="179"/>
      <c r="AJ72" s="177" t="str">
        <f>IF(D79="","",D79)</f>
        <v>伊丹南SC</v>
      </c>
      <c r="AK72" s="178"/>
      <c r="AL72" s="178"/>
      <c r="AM72" s="178"/>
      <c r="AN72" s="178"/>
      <c r="AO72" s="178"/>
      <c r="AP72" s="178"/>
      <c r="AQ72" s="304"/>
      <c r="AR72" s="176" t="s">
        <v>74</v>
      </c>
      <c r="AS72" s="208"/>
      <c r="AT72" s="208"/>
      <c r="AU72" s="208"/>
      <c r="AV72" s="208" t="s">
        <v>75</v>
      </c>
      <c r="AW72" s="208"/>
      <c r="AX72" s="208"/>
      <c r="AY72" s="208"/>
      <c r="AZ72" s="208" t="s">
        <v>76</v>
      </c>
      <c r="BA72" s="208"/>
      <c r="BB72" s="208"/>
      <c r="BC72" s="208"/>
      <c r="BD72" s="208" t="s">
        <v>77</v>
      </c>
      <c r="BE72" s="208"/>
      <c r="BF72" s="208"/>
      <c r="BG72" s="208"/>
      <c r="BH72" s="208" t="s">
        <v>78</v>
      </c>
      <c r="BI72" s="208"/>
      <c r="BJ72" s="208"/>
      <c r="BK72" s="208"/>
      <c r="BL72" s="208" t="s">
        <v>79</v>
      </c>
      <c r="BM72" s="208"/>
      <c r="BN72" s="208"/>
      <c r="BO72" s="208"/>
      <c r="BP72" s="209" t="s">
        <v>80</v>
      </c>
      <c r="BQ72" s="210"/>
      <c r="BR72" s="210"/>
      <c r="BS72" s="211"/>
      <c r="BT72" s="176" t="s">
        <v>81</v>
      </c>
      <c r="BU72" s="208"/>
      <c r="BV72" s="208"/>
      <c r="BW72" s="303"/>
    </row>
    <row r="73" spans="2:75" s="18" customFormat="1" ht="12" customHeight="1" thickTop="1">
      <c r="B73" s="184" t="s">
        <v>82</v>
      </c>
      <c r="C73" s="185"/>
      <c r="D73" s="144" t="s">
        <v>272</v>
      </c>
      <c r="E73" s="144"/>
      <c r="F73" s="144"/>
      <c r="G73" s="144"/>
      <c r="H73" s="144"/>
      <c r="I73" s="144"/>
      <c r="J73" s="144"/>
      <c r="K73" s="145"/>
      <c r="L73" s="101"/>
      <c r="M73" s="102"/>
      <c r="N73" s="102"/>
      <c r="O73" s="102"/>
      <c r="P73" s="102"/>
      <c r="Q73" s="102"/>
      <c r="R73" s="102"/>
      <c r="S73" s="103"/>
      <c r="T73" s="98" t="s">
        <v>169</v>
      </c>
      <c r="U73" s="99"/>
      <c r="V73" s="99"/>
      <c r="W73" s="99"/>
      <c r="X73" s="99"/>
      <c r="Y73" s="99"/>
      <c r="Z73" s="99"/>
      <c r="AA73" s="100"/>
      <c r="AB73" s="108">
        <f>IF(AD73="","",IF(AD73+AD74-AG73-AG74&gt;0,"○",IF(AD73+AD74-AG73-AG74=0,"△",IF(AD73+AD74-AG73-AG74&lt;0,"●"))))</f>
      </c>
      <c r="AC73" s="109"/>
      <c r="AD73" s="302"/>
      <c r="AE73" s="302"/>
      <c r="AF73" s="65">
        <f>IF(AG73="","","-")</f>
      </c>
      <c r="AG73" s="302"/>
      <c r="AH73" s="302"/>
      <c r="AI73" s="19"/>
      <c r="AJ73" s="108">
        <f>IF(AL73="","",IF(AL73+AL74-AO73-AO74&gt;0,"○",IF(AL73+AL74-AO73-AO74=0,"△",IF(AL73+AL74-AO73-AO74&lt;0,"●"))))</f>
      </c>
      <c r="AK73" s="109"/>
      <c r="AL73" s="302"/>
      <c r="AM73" s="302"/>
      <c r="AN73" s="65">
        <f>IF(AO73="","","-")</f>
      </c>
      <c r="AO73" s="302"/>
      <c r="AP73" s="302"/>
      <c r="AQ73" s="20"/>
      <c r="AR73" s="138">
        <f>COUNTIF(L73:AQ74,"○")</f>
        <v>0</v>
      </c>
      <c r="AS73" s="133"/>
      <c r="AT73" s="133"/>
      <c r="AU73" s="134"/>
      <c r="AV73" s="132">
        <f>COUNTIF(L73:AQ74,"●")</f>
        <v>0</v>
      </c>
      <c r="AW73" s="133"/>
      <c r="AX73" s="133"/>
      <c r="AY73" s="134"/>
      <c r="AZ73" s="132">
        <f>COUNTIF(L73:AQ74,"△")</f>
        <v>0</v>
      </c>
      <c r="BA73" s="133"/>
      <c r="BB73" s="133"/>
      <c r="BC73" s="134"/>
      <c r="BD73" s="132">
        <f>SUM(AR73*3+AZ73)</f>
        <v>0</v>
      </c>
      <c r="BE73" s="133"/>
      <c r="BF73" s="133"/>
      <c r="BG73" s="134"/>
      <c r="BH73" s="132">
        <f>SUM(V73+V74+AD73+AD74+AL73+AL74)</f>
        <v>0</v>
      </c>
      <c r="BI73" s="133"/>
      <c r="BJ73" s="133"/>
      <c r="BK73" s="134"/>
      <c r="BL73" s="132">
        <f>SUM(Y73+Y74+AG73+AG74+AO73+AO74)</f>
        <v>0</v>
      </c>
      <c r="BM73" s="133"/>
      <c r="BN73" s="133"/>
      <c r="BO73" s="134"/>
      <c r="BP73" s="120">
        <f>SUM(BH73-BL73)</f>
        <v>0</v>
      </c>
      <c r="BQ73" s="121"/>
      <c r="BR73" s="121"/>
      <c r="BS73" s="122"/>
      <c r="BT73" s="108"/>
      <c r="BU73" s="109"/>
      <c r="BV73" s="109"/>
      <c r="BW73" s="193"/>
    </row>
    <row r="74" spans="2:75" s="18" customFormat="1" ht="12" customHeight="1">
      <c r="B74" s="182"/>
      <c r="C74" s="183"/>
      <c r="D74" s="146"/>
      <c r="E74" s="146"/>
      <c r="F74" s="146"/>
      <c r="G74" s="146"/>
      <c r="H74" s="146"/>
      <c r="I74" s="146"/>
      <c r="J74" s="146"/>
      <c r="K74" s="147"/>
      <c r="L74" s="104"/>
      <c r="M74" s="105"/>
      <c r="N74" s="105"/>
      <c r="O74" s="105"/>
      <c r="P74" s="105"/>
      <c r="Q74" s="105"/>
      <c r="R74" s="105"/>
      <c r="S74" s="106"/>
      <c r="T74" s="91"/>
      <c r="U74" s="92"/>
      <c r="V74" s="92"/>
      <c r="W74" s="92"/>
      <c r="X74" s="92"/>
      <c r="Y74" s="92"/>
      <c r="Z74" s="92"/>
      <c r="AA74" s="94"/>
      <c r="AB74" s="91"/>
      <c r="AC74" s="92"/>
      <c r="AD74" s="107"/>
      <c r="AE74" s="107"/>
      <c r="AF74" s="64">
        <f>IF(AG74="","","-")</f>
      </c>
      <c r="AG74" s="107"/>
      <c r="AH74" s="107"/>
      <c r="AI74" s="21"/>
      <c r="AJ74" s="91"/>
      <c r="AK74" s="92"/>
      <c r="AL74" s="107"/>
      <c r="AM74" s="107"/>
      <c r="AN74" s="64">
        <f>IF(AO74="","","-")</f>
      </c>
      <c r="AO74" s="107"/>
      <c r="AP74" s="107"/>
      <c r="AQ74" s="22"/>
      <c r="AR74" s="139"/>
      <c r="AS74" s="136"/>
      <c r="AT74" s="136"/>
      <c r="AU74" s="137"/>
      <c r="AV74" s="135"/>
      <c r="AW74" s="136"/>
      <c r="AX74" s="136"/>
      <c r="AY74" s="137"/>
      <c r="AZ74" s="135"/>
      <c r="BA74" s="136"/>
      <c r="BB74" s="136"/>
      <c r="BC74" s="137"/>
      <c r="BD74" s="135"/>
      <c r="BE74" s="136"/>
      <c r="BF74" s="136"/>
      <c r="BG74" s="137"/>
      <c r="BH74" s="135"/>
      <c r="BI74" s="136"/>
      <c r="BJ74" s="136"/>
      <c r="BK74" s="137"/>
      <c r="BL74" s="135"/>
      <c r="BM74" s="136"/>
      <c r="BN74" s="136"/>
      <c r="BO74" s="137"/>
      <c r="BP74" s="123"/>
      <c r="BQ74" s="124"/>
      <c r="BR74" s="124"/>
      <c r="BS74" s="125"/>
      <c r="BT74" s="91"/>
      <c r="BU74" s="92"/>
      <c r="BV74" s="92"/>
      <c r="BW74" s="127"/>
    </row>
    <row r="75" spans="2:75" s="18" customFormat="1" ht="12" customHeight="1">
      <c r="B75" s="180" t="s">
        <v>83</v>
      </c>
      <c r="C75" s="181"/>
      <c r="D75" s="128" t="s">
        <v>273</v>
      </c>
      <c r="E75" s="128"/>
      <c r="F75" s="128"/>
      <c r="G75" s="128"/>
      <c r="H75" s="128"/>
      <c r="I75" s="128"/>
      <c r="J75" s="128"/>
      <c r="K75" s="129"/>
      <c r="L75" s="89" t="s">
        <v>170</v>
      </c>
      <c r="M75" s="90"/>
      <c r="N75" s="90"/>
      <c r="O75" s="90"/>
      <c r="P75" s="90"/>
      <c r="Q75" s="90"/>
      <c r="R75" s="90"/>
      <c r="S75" s="93"/>
      <c r="T75" s="110"/>
      <c r="U75" s="111"/>
      <c r="V75" s="111"/>
      <c r="W75" s="111"/>
      <c r="X75" s="111"/>
      <c r="Y75" s="111"/>
      <c r="Z75" s="111"/>
      <c r="AA75" s="112"/>
      <c r="AB75" s="89">
        <f>IF(AD75="","",IF(AD75+AD76-AG75-AG76&gt;0,"○",IF(AD75+AD76-AG75-AG76=0,"△",IF(AD75+AD76-AG75-AG76&lt;0,"●"))))</f>
      </c>
      <c r="AC75" s="90"/>
      <c r="AD75" s="165"/>
      <c r="AE75" s="165"/>
      <c r="AF75" s="65">
        <f>IF(AG75="","","-")</f>
      </c>
      <c r="AG75" s="165"/>
      <c r="AH75" s="165"/>
      <c r="AI75" s="19"/>
      <c r="AJ75" s="89">
        <f>IF(AL75="","",IF(AL75+AL76-AO75-AO76&gt;0,"○",IF(AL75+AL76-AO75-AO76=0,"△",IF(AL75+AL76-AO75-AO76&lt;0,"●"))))</f>
      </c>
      <c r="AK75" s="90"/>
      <c r="AL75" s="165"/>
      <c r="AM75" s="165"/>
      <c r="AN75" s="65">
        <f>IF(AO75="","","-")</f>
      </c>
      <c r="AO75" s="165"/>
      <c r="AP75" s="165"/>
      <c r="AQ75" s="23"/>
      <c r="AR75" s="138">
        <f>COUNTIF(L75:AQ76,"○")</f>
        <v>0</v>
      </c>
      <c r="AS75" s="133"/>
      <c r="AT75" s="133"/>
      <c r="AU75" s="134"/>
      <c r="AV75" s="132">
        <f>COUNTIF(L75:AQ76,"●")</f>
        <v>0</v>
      </c>
      <c r="AW75" s="133"/>
      <c r="AX75" s="133"/>
      <c r="AY75" s="134"/>
      <c r="AZ75" s="132">
        <f>COUNTIF(L75:AQ76,"△")</f>
        <v>0</v>
      </c>
      <c r="BA75" s="133"/>
      <c r="BB75" s="133"/>
      <c r="BC75" s="134"/>
      <c r="BD75" s="132">
        <f>SUM(AR75*3+AZ75)</f>
        <v>0</v>
      </c>
      <c r="BE75" s="133"/>
      <c r="BF75" s="133"/>
      <c r="BG75" s="134"/>
      <c r="BH75" s="132">
        <f>SUM(Y73+Y74+AD75+AD76+AL75+AL76)</f>
        <v>0</v>
      </c>
      <c r="BI75" s="133"/>
      <c r="BJ75" s="133"/>
      <c r="BK75" s="134"/>
      <c r="BL75" s="132">
        <f>SUM(V73+V74+AG75+AG76+AO75+AO76)</f>
        <v>0</v>
      </c>
      <c r="BM75" s="133"/>
      <c r="BN75" s="133"/>
      <c r="BO75" s="134"/>
      <c r="BP75" s="120">
        <f>SUM(BH75-BL75)</f>
        <v>0</v>
      </c>
      <c r="BQ75" s="121"/>
      <c r="BR75" s="121"/>
      <c r="BS75" s="122"/>
      <c r="BT75" s="89"/>
      <c r="BU75" s="90"/>
      <c r="BV75" s="90"/>
      <c r="BW75" s="126"/>
    </row>
    <row r="76" spans="2:75" s="18" customFormat="1" ht="12" customHeight="1">
      <c r="B76" s="182"/>
      <c r="C76" s="183"/>
      <c r="D76" s="146"/>
      <c r="E76" s="146"/>
      <c r="F76" s="146"/>
      <c r="G76" s="146"/>
      <c r="H76" s="146"/>
      <c r="I76" s="146"/>
      <c r="J76" s="146"/>
      <c r="K76" s="147"/>
      <c r="L76" s="91"/>
      <c r="M76" s="92"/>
      <c r="N76" s="92"/>
      <c r="O76" s="92"/>
      <c r="P76" s="92"/>
      <c r="Q76" s="92"/>
      <c r="R76" s="92"/>
      <c r="S76" s="94"/>
      <c r="T76" s="104"/>
      <c r="U76" s="105"/>
      <c r="V76" s="105"/>
      <c r="W76" s="105"/>
      <c r="X76" s="105"/>
      <c r="Y76" s="105"/>
      <c r="Z76" s="105"/>
      <c r="AA76" s="106"/>
      <c r="AB76" s="91"/>
      <c r="AC76" s="92"/>
      <c r="AD76" s="107"/>
      <c r="AE76" s="107"/>
      <c r="AF76" s="64">
        <f>IF(AG76="","","-")</f>
      </c>
      <c r="AG76" s="107"/>
      <c r="AH76" s="107"/>
      <c r="AI76" s="21"/>
      <c r="AJ76" s="91"/>
      <c r="AK76" s="92"/>
      <c r="AL76" s="107"/>
      <c r="AM76" s="107"/>
      <c r="AN76" s="64">
        <f>IF(AO76="","","-")</f>
      </c>
      <c r="AO76" s="107"/>
      <c r="AP76" s="107"/>
      <c r="AQ76" s="22"/>
      <c r="AR76" s="139"/>
      <c r="AS76" s="136"/>
      <c r="AT76" s="136"/>
      <c r="AU76" s="137"/>
      <c r="AV76" s="135"/>
      <c r="AW76" s="136"/>
      <c r="AX76" s="136"/>
      <c r="AY76" s="137"/>
      <c r="AZ76" s="135"/>
      <c r="BA76" s="136"/>
      <c r="BB76" s="136"/>
      <c r="BC76" s="137"/>
      <c r="BD76" s="135"/>
      <c r="BE76" s="136"/>
      <c r="BF76" s="136"/>
      <c r="BG76" s="137"/>
      <c r="BH76" s="135"/>
      <c r="BI76" s="136"/>
      <c r="BJ76" s="136"/>
      <c r="BK76" s="137"/>
      <c r="BL76" s="135"/>
      <c r="BM76" s="136"/>
      <c r="BN76" s="136"/>
      <c r="BO76" s="137"/>
      <c r="BP76" s="123"/>
      <c r="BQ76" s="124"/>
      <c r="BR76" s="124"/>
      <c r="BS76" s="125"/>
      <c r="BT76" s="91"/>
      <c r="BU76" s="92"/>
      <c r="BV76" s="92"/>
      <c r="BW76" s="127"/>
    </row>
    <row r="77" spans="2:75" s="18" customFormat="1" ht="12" customHeight="1">
      <c r="B77" s="180" t="s">
        <v>84</v>
      </c>
      <c r="C77" s="181"/>
      <c r="D77" s="128" t="s">
        <v>274</v>
      </c>
      <c r="E77" s="128"/>
      <c r="F77" s="128"/>
      <c r="G77" s="128"/>
      <c r="H77" s="128"/>
      <c r="I77" s="128"/>
      <c r="J77" s="128"/>
      <c r="K77" s="129"/>
      <c r="L77" s="89">
        <f>IF(N77="","",IF(N77+N78-Q77-Q78&gt;0,"○",IF(N77+N78-Q77-Q78=0,"△",IF(N77+N78-Q77-Q78&lt;0,"●"))))</f>
      </c>
      <c r="M77" s="90"/>
      <c r="N77" s="165">
        <f>IF(AG73="","",AG73)</f>
      </c>
      <c r="O77" s="165"/>
      <c r="P77" s="65">
        <f>IF(Q77="","","-")</f>
      </c>
      <c r="Q77" s="165">
        <f>IF(AD73="","",AD73)</f>
      </c>
      <c r="R77" s="165"/>
      <c r="S77" s="24"/>
      <c r="T77" s="89">
        <f>IF(V77="","",IF(V77+V78-Y77-Y78&gt;0,"○",IF(V77+V78-Y77-Y78=0,"△",IF(V77+V78-Y77-Y78&lt;0,"●"))))</f>
      </c>
      <c r="U77" s="90"/>
      <c r="V77" s="165">
        <f>IF(AG75="","",AG75)</f>
      </c>
      <c r="W77" s="165"/>
      <c r="X77" s="65">
        <f>IF(Y77="","","-")</f>
      </c>
      <c r="Y77" s="165">
        <f>IF(AD75="","",AD75)</f>
      </c>
      <c r="Z77" s="165"/>
      <c r="AA77" s="19"/>
      <c r="AB77" s="110"/>
      <c r="AC77" s="111"/>
      <c r="AD77" s="111"/>
      <c r="AE77" s="111"/>
      <c r="AF77" s="111"/>
      <c r="AG77" s="111"/>
      <c r="AH77" s="111"/>
      <c r="AI77" s="112"/>
      <c r="AJ77" s="89" t="s">
        <v>170</v>
      </c>
      <c r="AK77" s="90"/>
      <c r="AL77" s="90"/>
      <c r="AM77" s="90"/>
      <c r="AN77" s="90"/>
      <c r="AO77" s="90"/>
      <c r="AP77" s="90"/>
      <c r="AQ77" s="93"/>
      <c r="AR77" s="138">
        <f>COUNTIF(L77:AQ78,"○")</f>
        <v>0</v>
      </c>
      <c r="AS77" s="133"/>
      <c r="AT77" s="133"/>
      <c r="AU77" s="134"/>
      <c r="AV77" s="132">
        <f>COUNTIF(L77:AQ78,"●")</f>
        <v>0</v>
      </c>
      <c r="AW77" s="133"/>
      <c r="AX77" s="133"/>
      <c r="AY77" s="134"/>
      <c r="AZ77" s="132">
        <f>COUNTIF(L77:AQ78,"△")</f>
        <v>0</v>
      </c>
      <c r="BA77" s="133"/>
      <c r="BB77" s="133"/>
      <c r="BC77" s="134"/>
      <c r="BD77" s="132">
        <f>SUM(AR77*3+AZ77)</f>
        <v>0</v>
      </c>
      <c r="BE77" s="133"/>
      <c r="BF77" s="133"/>
      <c r="BG77" s="134"/>
      <c r="BH77" s="132">
        <f>SUM(AG73+AG74+AG75+AG76+AL77+AL78)</f>
        <v>0</v>
      </c>
      <c r="BI77" s="133"/>
      <c r="BJ77" s="133"/>
      <c r="BK77" s="134"/>
      <c r="BL77" s="132">
        <f>SUM(AD73+AD74+AD75+AD76+AO77+AO78)</f>
        <v>0</v>
      </c>
      <c r="BM77" s="133"/>
      <c r="BN77" s="133"/>
      <c r="BO77" s="134"/>
      <c r="BP77" s="120">
        <f>SUM(BH77-BL77)</f>
        <v>0</v>
      </c>
      <c r="BQ77" s="121"/>
      <c r="BR77" s="121"/>
      <c r="BS77" s="122"/>
      <c r="BT77" s="89"/>
      <c r="BU77" s="90"/>
      <c r="BV77" s="90"/>
      <c r="BW77" s="126"/>
    </row>
    <row r="78" spans="2:75" s="18" customFormat="1" ht="12" customHeight="1">
      <c r="B78" s="182"/>
      <c r="C78" s="183"/>
      <c r="D78" s="146"/>
      <c r="E78" s="146"/>
      <c r="F78" s="146"/>
      <c r="G78" s="146"/>
      <c r="H78" s="146"/>
      <c r="I78" s="146"/>
      <c r="J78" s="146"/>
      <c r="K78" s="147"/>
      <c r="L78" s="91"/>
      <c r="M78" s="92"/>
      <c r="N78" s="107">
        <f>IF(AG74="","",AG74)</f>
      </c>
      <c r="O78" s="107"/>
      <c r="P78" s="64">
        <f>IF(Q78="","","-")</f>
      </c>
      <c r="Q78" s="107">
        <f>IF(AD74="","",AD74)</f>
      </c>
      <c r="R78" s="107"/>
      <c r="S78" s="21"/>
      <c r="T78" s="91"/>
      <c r="U78" s="92"/>
      <c r="V78" s="107">
        <f>IF(AG76="","",AG76)</f>
      </c>
      <c r="W78" s="107"/>
      <c r="X78" s="64">
        <f>IF(Y78="","","-")</f>
      </c>
      <c r="Y78" s="107">
        <f>IF(AD76="","",AD76)</f>
      </c>
      <c r="Z78" s="107"/>
      <c r="AA78" s="21"/>
      <c r="AB78" s="104"/>
      <c r="AC78" s="105"/>
      <c r="AD78" s="105"/>
      <c r="AE78" s="105"/>
      <c r="AF78" s="105"/>
      <c r="AG78" s="105"/>
      <c r="AH78" s="105"/>
      <c r="AI78" s="106"/>
      <c r="AJ78" s="91"/>
      <c r="AK78" s="92"/>
      <c r="AL78" s="92"/>
      <c r="AM78" s="92"/>
      <c r="AN78" s="92"/>
      <c r="AO78" s="92"/>
      <c r="AP78" s="92"/>
      <c r="AQ78" s="94"/>
      <c r="AR78" s="139"/>
      <c r="AS78" s="136"/>
      <c r="AT78" s="136"/>
      <c r="AU78" s="137"/>
      <c r="AV78" s="135"/>
      <c r="AW78" s="136"/>
      <c r="AX78" s="136"/>
      <c r="AY78" s="137"/>
      <c r="AZ78" s="135"/>
      <c r="BA78" s="136"/>
      <c r="BB78" s="136"/>
      <c r="BC78" s="137"/>
      <c r="BD78" s="135"/>
      <c r="BE78" s="136"/>
      <c r="BF78" s="136"/>
      <c r="BG78" s="137"/>
      <c r="BH78" s="135"/>
      <c r="BI78" s="136"/>
      <c r="BJ78" s="136"/>
      <c r="BK78" s="137"/>
      <c r="BL78" s="135"/>
      <c r="BM78" s="136"/>
      <c r="BN78" s="136"/>
      <c r="BO78" s="137"/>
      <c r="BP78" s="123"/>
      <c r="BQ78" s="124"/>
      <c r="BR78" s="124"/>
      <c r="BS78" s="125"/>
      <c r="BT78" s="91"/>
      <c r="BU78" s="92"/>
      <c r="BV78" s="92"/>
      <c r="BW78" s="127"/>
    </row>
    <row r="79" spans="2:75" s="18" customFormat="1" ht="12" customHeight="1">
      <c r="B79" s="180" t="s">
        <v>71</v>
      </c>
      <c r="C79" s="181"/>
      <c r="D79" s="128" t="s">
        <v>275</v>
      </c>
      <c r="E79" s="128"/>
      <c r="F79" s="128"/>
      <c r="G79" s="128"/>
      <c r="H79" s="128"/>
      <c r="I79" s="128"/>
      <c r="J79" s="128"/>
      <c r="K79" s="129"/>
      <c r="L79" s="89">
        <f>IF(N79="","",IF(N79+N80-Q79-Q80&gt;0,"○",IF(N79+N80-Q79-Q80=0,"△",IF(N79+N80-Q79-Q80&lt;0,"●"))))</f>
      </c>
      <c r="M79" s="90"/>
      <c r="N79" s="165">
        <f>IF(AO73="","",AO73)</f>
      </c>
      <c r="O79" s="165"/>
      <c r="P79" s="62">
        <f>IF(Q79="","","-")</f>
      </c>
      <c r="Q79" s="165">
        <f>IF(AL73="","",AL73)</f>
      </c>
      <c r="R79" s="165"/>
      <c r="S79" s="24"/>
      <c r="T79" s="89">
        <f>IF(V79="","",IF(V79+V80-Y79-Y80&gt;0,"○",IF(V79+V80-Y79-Y80=0,"△",IF(V79+V80-Y79-Y80&lt;0,"●"))))</f>
      </c>
      <c r="U79" s="90"/>
      <c r="V79" s="165">
        <f>IF(AO75="","",AO75)</f>
      </c>
      <c r="W79" s="165"/>
      <c r="X79" s="65">
        <f>IF(Y79="","","-")</f>
      </c>
      <c r="Y79" s="165">
        <f>IF(AL75="","",AL75)</f>
      </c>
      <c r="Z79" s="165"/>
      <c r="AA79" s="19"/>
      <c r="AB79" s="89" t="s">
        <v>170</v>
      </c>
      <c r="AC79" s="90"/>
      <c r="AD79" s="90"/>
      <c r="AE79" s="90"/>
      <c r="AF79" s="90"/>
      <c r="AG79" s="90"/>
      <c r="AH79" s="90"/>
      <c r="AI79" s="93"/>
      <c r="AJ79" s="110"/>
      <c r="AK79" s="111"/>
      <c r="AL79" s="111"/>
      <c r="AM79" s="111"/>
      <c r="AN79" s="111"/>
      <c r="AO79" s="111"/>
      <c r="AP79" s="111"/>
      <c r="AQ79" s="113"/>
      <c r="AR79" s="172">
        <f>COUNTIF(L79:AQ80,"○")</f>
        <v>0</v>
      </c>
      <c r="AS79" s="167"/>
      <c r="AT79" s="167"/>
      <c r="AU79" s="168"/>
      <c r="AV79" s="166">
        <f>COUNTIF(L79:AQ80,"●")</f>
        <v>0</v>
      </c>
      <c r="AW79" s="167"/>
      <c r="AX79" s="167"/>
      <c r="AY79" s="168"/>
      <c r="AZ79" s="166">
        <f>COUNTIF(L79:AQ80,"△")</f>
        <v>0</v>
      </c>
      <c r="BA79" s="167"/>
      <c r="BB79" s="167"/>
      <c r="BC79" s="168"/>
      <c r="BD79" s="166">
        <f>SUM(AR79*3+AZ79)</f>
        <v>0</v>
      </c>
      <c r="BE79" s="167"/>
      <c r="BF79" s="167"/>
      <c r="BG79" s="168"/>
      <c r="BH79" s="166">
        <f>SUM(AO73+AO74+AO75+AO76+AO77+AO78)</f>
        <v>0</v>
      </c>
      <c r="BI79" s="167"/>
      <c r="BJ79" s="167"/>
      <c r="BK79" s="168"/>
      <c r="BL79" s="166">
        <f>SUM(AL73+AL74+AL75+AL76+AL77+AL78)</f>
        <v>0</v>
      </c>
      <c r="BM79" s="167"/>
      <c r="BN79" s="167"/>
      <c r="BO79" s="168"/>
      <c r="BP79" s="120">
        <f>SUM(BH79-BL79)</f>
        <v>0</v>
      </c>
      <c r="BQ79" s="121"/>
      <c r="BR79" s="121"/>
      <c r="BS79" s="122"/>
      <c r="BT79" s="89"/>
      <c r="BU79" s="90"/>
      <c r="BV79" s="90"/>
      <c r="BW79" s="126"/>
    </row>
    <row r="80" spans="2:75" s="18" customFormat="1" ht="12" customHeight="1" thickBot="1">
      <c r="B80" s="186"/>
      <c r="C80" s="187"/>
      <c r="D80" s="130"/>
      <c r="E80" s="130"/>
      <c r="F80" s="130"/>
      <c r="G80" s="130"/>
      <c r="H80" s="130"/>
      <c r="I80" s="130"/>
      <c r="J80" s="130"/>
      <c r="K80" s="131"/>
      <c r="L80" s="95"/>
      <c r="M80" s="96"/>
      <c r="N80" s="160">
        <f>IF(AO74="","",AO74)</f>
      </c>
      <c r="O80" s="160"/>
      <c r="P80" s="63">
        <f>IF(Q80="","","-")</f>
      </c>
      <c r="Q80" s="160">
        <f>IF(AL74="","",AL74)</f>
      </c>
      <c r="R80" s="160"/>
      <c r="S80" s="25"/>
      <c r="T80" s="95"/>
      <c r="U80" s="96"/>
      <c r="V80" s="160">
        <f>IF(AO76="","",AO76)</f>
      </c>
      <c r="W80" s="160"/>
      <c r="X80" s="63">
        <f>IF(Y80="","","-")</f>
      </c>
      <c r="Y80" s="160">
        <f>IF(AL76="","",AL76)</f>
      </c>
      <c r="Z80" s="160"/>
      <c r="AA80" s="25"/>
      <c r="AB80" s="95"/>
      <c r="AC80" s="96"/>
      <c r="AD80" s="96"/>
      <c r="AE80" s="96"/>
      <c r="AF80" s="96"/>
      <c r="AG80" s="96"/>
      <c r="AH80" s="96"/>
      <c r="AI80" s="97"/>
      <c r="AJ80" s="114"/>
      <c r="AK80" s="115"/>
      <c r="AL80" s="115"/>
      <c r="AM80" s="115"/>
      <c r="AN80" s="115"/>
      <c r="AO80" s="115"/>
      <c r="AP80" s="115"/>
      <c r="AQ80" s="116"/>
      <c r="AR80" s="173"/>
      <c r="AS80" s="170"/>
      <c r="AT80" s="170"/>
      <c r="AU80" s="171"/>
      <c r="AV80" s="169"/>
      <c r="AW80" s="170"/>
      <c r="AX80" s="170"/>
      <c r="AY80" s="171"/>
      <c r="AZ80" s="169"/>
      <c r="BA80" s="170"/>
      <c r="BB80" s="170"/>
      <c r="BC80" s="171"/>
      <c r="BD80" s="169"/>
      <c r="BE80" s="170"/>
      <c r="BF80" s="170"/>
      <c r="BG80" s="171"/>
      <c r="BH80" s="169"/>
      <c r="BI80" s="170"/>
      <c r="BJ80" s="170"/>
      <c r="BK80" s="171"/>
      <c r="BL80" s="169"/>
      <c r="BM80" s="170"/>
      <c r="BN80" s="170"/>
      <c r="BO80" s="171"/>
      <c r="BP80" s="189"/>
      <c r="BQ80" s="190"/>
      <c r="BR80" s="190"/>
      <c r="BS80" s="191"/>
      <c r="BT80" s="95"/>
      <c r="BU80" s="96"/>
      <c r="BV80" s="96"/>
      <c r="BW80" s="192"/>
    </row>
    <row r="81" spans="2:75" ht="12" customHeight="1" thickBot="1">
      <c r="B81" s="66"/>
      <c r="C81" s="66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75"/>
      <c r="O81" s="75"/>
      <c r="P81" s="75"/>
      <c r="Q81" s="75"/>
      <c r="R81" s="75"/>
      <c r="S81" s="75"/>
      <c r="T81" s="75"/>
      <c r="U81" s="75"/>
      <c r="V81" s="75"/>
      <c r="W81" s="67"/>
      <c r="X81" s="75"/>
      <c r="Y81" s="75"/>
      <c r="Z81" s="75"/>
      <c r="AA81" s="75"/>
      <c r="AB81" s="75"/>
      <c r="AC81" s="75"/>
      <c r="AD81" s="75"/>
      <c r="AE81" s="75"/>
      <c r="AF81" s="75"/>
      <c r="AG81" s="67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75"/>
      <c r="BU81" s="75"/>
      <c r="BV81" s="75"/>
      <c r="BW81" s="75"/>
    </row>
    <row r="82" spans="2:75" s="18" customFormat="1" ht="27" customHeight="1" thickBot="1">
      <c r="B82" s="174" t="s">
        <v>106</v>
      </c>
      <c r="C82" s="175"/>
      <c r="D82" s="175"/>
      <c r="E82" s="175"/>
      <c r="F82" s="175"/>
      <c r="G82" s="175"/>
      <c r="H82" s="175"/>
      <c r="I82" s="175"/>
      <c r="J82" s="175"/>
      <c r="K82" s="176"/>
      <c r="L82" s="177" t="str">
        <f>IF(D83="","",D83)</f>
        <v>城内SSC</v>
      </c>
      <c r="M82" s="178"/>
      <c r="N82" s="178"/>
      <c r="O82" s="178"/>
      <c r="P82" s="178"/>
      <c r="Q82" s="178"/>
      <c r="R82" s="178"/>
      <c r="S82" s="179"/>
      <c r="T82" s="177" t="str">
        <f>IF(D85="","",D85)</f>
        <v>FC Grasion</v>
      </c>
      <c r="U82" s="178"/>
      <c r="V82" s="178"/>
      <c r="W82" s="178"/>
      <c r="X82" s="178"/>
      <c r="Y82" s="178"/>
      <c r="Z82" s="178"/>
      <c r="AA82" s="179"/>
      <c r="AB82" s="177" t="str">
        <f>IF(D87="","",D87)</f>
        <v>花里SC</v>
      </c>
      <c r="AC82" s="178"/>
      <c r="AD82" s="178"/>
      <c r="AE82" s="178"/>
      <c r="AF82" s="178"/>
      <c r="AG82" s="178"/>
      <c r="AH82" s="178"/>
      <c r="AI82" s="179"/>
      <c r="AJ82" s="177" t="str">
        <f>IF(D89="","",D89)</f>
        <v>伊丹FCJr</v>
      </c>
      <c r="AK82" s="178"/>
      <c r="AL82" s="178"/>
      <c r="AM82" s="178"/>
      <c r="AN82" s="178"/>
      <c r="AO82" s="178"/>
      <c r="AP82" s="178"/>
      <c r="AQ82" s="304"/>
      <c r="AR82" s="176" t="s">
        <v>74</v>
      </c>
      <c r="AS82" s="208"/>
      <c r="AT82" s="208"/>
      <c r="AU82" s="208"/>
      <c r="AV82" s="208" t="s">
        <v>75</v>
      </c>
      <c r="AW82" s="208"/>
      <c r="AX82" s="208"/>
      <c r="AY82" s="208"/>
      <c r="AZ82" s="208" t="s">
        <v>76</v>
      </c>
      <c r="BA82" s="208"/>
      <c r="BB82" s="208"/>
      <c r="BC82" s="208"/>
      <c r="BD82" s="208" t="s">
        <v>77</v>
      </c>
      <c r="BE82" s="208"/>
      <c r="BF82" s="208"/>
      <c r="BG82" s="208"/>
      <c r="BH82" s="208" t="s">
        <v>78</v>
      </c>
      <c r="BI82" s="208"/>
      <c r="BJ82" s="208"/>
      <c r="BK82" s="208"/>
      <c r="BL82" s="208" t="s">
        <v>79</v>
      </c>
      <c r="BM82" s="208"/>
      <c r="BN82" s="208"/>
      <c r="BO82" s="208"/>
      <c r="BP82" s="209" t="s">
        <v>80</v>
      </c>
      <c r="BQ82" s="210"/>
      <c r="BR82" s="210"/>
      <c r="BS82" s="211"/>
      <c r="BT82" s="176" t="s">
        <v>81</v>
      </c>
      <c r="BU82" s="208"/>
      <c r="BV82" s="208"/>
      <c r="BW82" s="303"/>
    </row>
    <row r="83" spans="2:75" s="18" customFormat="1" ht="12" customHeight="1" thickTop="1">
      <c r="B83" s="184" t="s">
        <v>82</v>
      </c>
      <c r="C83" s="185"/>
      <c r="D83" s="161" t="s">
        <v>276</v>
      </c>
      <c r="E83" s="161"/>
      <c r="F83" s="161"/>
      <c r="G83" s="161"/>
      <c r="H83" s="161"/>
      <c r="I83" s="161"/>
      <c r="J83" s="161"/>
      <c r="K83" s="162"/>
      <c r="L83" s="101"/>
      <c r="M83" s="102"/>
      <c r="N83" s="102"/>
      <c r="O83" s="102"/>
      <c r="P83" s="102"/>
      <c r="Q83" s="102"/>
      <c r="R83" s="102"/>
      <c r="S83" s="103"/>
      <c r="T83" s="98" t="s">
        <v>169</v>
      </c>
      <c r="U83" s="99"/>
      <c r="V83" s="99"/>
      <c r="W83" s="99"/>
      <c r="X83" s="99"/>
      <c r="Y83" s="99"/>
      <c r="Z83" s="99"/>
      <c r="AA83" s="100"/>
      <c r="AB83" s="108">
        <f>IF(AD83="","",IF(AD83+AD84-AG83-AG84&gt;0,"○",IF(AD83+AD84-AG83-AG84=0,"△",IF(AD83+AD84-AG83-AG84&lt;0,"●"))))</f>
      </c>
      <c r="AC83" s="109"/>
      <c r="AD83" s="302"/>
      <c r="AE83" s="302"/>
      <c r="AF83" s="65">
        <f>IF(AG83="","","-")</f>
      </c>
      <c r="AG83" s="302"/>
      <c r="AH83" s="302"/>
      <c r="AI83" s="19"/>
      <c r="AJ83" s="108">
        <f>IF(AL83="","",IF(AL83+AL84-AO83-AO84&gt;0,"○",IF(AL83+AL84-AO83-AO84=0,"△",IF(AL83+AL84-AO83-AO84&lt;0,"●"))))</f>
      </c>
      <c r="AK83" s="109"/>
      <c r="AL83" s="302"/>
      <c r="AM83" s="302"/>
      <c r="AN83" s="65">
        <f>IF(AO83="","","-")</f>
      </c>
      <c r="AO83" s="302"/>
      <c r="AP83" s="302"/>
      <c r="AQ83" s="20"/>
      <c r="AR83" s="138">
        <f>COUNTIF(L83:AQ84,"○")</f>
        <v>0</v>
      </c>
      <c r="AS83" s="133"/>
      <c r="AT83" s="133"/>
      <c r="AU83" s="134"/>
      <c r="AV83" s="132">
        <f>COUNTIF(L83:AQ84,"●")</f>
        <v>0</v>
      </c>
      <c r="AW83" s="133"/>
      <c r="AX83" s="133"/>
      <c r="AY83" s="134"/>
      <c r="AZ83" s="132">
        <f>COUNTIF(L83:AQ84,"△")</f>
        <v>0</v>
      </c>
      <c r="BA83" s="133"/>
      <c r="BB83" s="133"/>
      <c r="BC83" s="134"/>
      <c r="BD83" s="132">
        <f>SUM(AR83*3+AZ83)</f>
        <v>0</v>
      </c>
      <c r="BE83" s="133"/>
      <c r="BF83" s="133"/>
      <c r="BG83" s="134"/>
      <c r="BH83" s="132">
        <f>SUM(V83+V84+AD83+AD84+AL83+AL84)</f>
        <v>0</v>
      </c>
      <c r="BI83" s="133"/>
      <c r="BJ83" s="133"/>
      <c r="BK83" s="134"/>
      <c r="BL83" s="132">
        <f>SUM(Y83+Y84+AG83+AG84+AO83+AO84)</f>
        <v>0</v>
      </c>
      <c r="BM83" s="133"/>
      <c r="BN83" s="133"/>
      <c r="BO83" s="134"/>
      <c r="BP83" s="120">
        <f>SUM(BH83-BL83)</f>
        <v>0</v>
      </c>
      <c r="BQ83" s="121"/>
      <c r="BR83" s="121"/>
      <c r="BS83" s="122"/>
      <c r="BT83" s="108"/>
      <c r="BU83" s="109"/>
      <c r="BV83" s="109"/>
      <c r="BW83" s="193"/>
    </row>
    <row r="84" spans="2:75" s="18" customFormat="1" ht="12" customHeight="1">
      <c r="B84" s="182"/>
      <c r="C84" s="183"/>
      <c r="D84" s="163"/>
      <c r="E84" s="163"/>
      <c r="F84" s="163"/>
      <c r="G84" s="163"/>
      <c r="H84" s="163"/>
      <c r="I84" s="163"/>
      <c r="J84" s="163"/>
      <c r="K84" s="164"/>
      <c r="L84" s="104"/>
      <c r="M84" s="105"/>
      <c r="N84" s="105"/>
      <c r="O84" s="105"/>
      <c r="P84" s="105"/>
      <c r="Q84" s="105"/>
      <c r="R84" s="105"/>
      <c r="S84" s="106"/>
      <c r="T84" s="91"/>
      <c r="U84" s="92"/>
      <c r="V84" s="92"/>
      <c r="W84" s="92"/>
      <c r="X84" s="92"/>
      <c r="Y84" s="92"/>
      <c r="Z84" s="92"/>
      <c r="AA84" s="94"/>
      <c r="AB84" s="91"/>
      <c r="AC84" s="92"/>
      <c r="AD84" s="107"/>
      <c r="AE84" s="107"/>
      <c r="AF84" s="64">
        <f>IF(AG84="","","-")</f>
      </c>
      <c r="AG84" s="107"/>
      <c r="AH84" s="107"/>
      <c r="AI84" s="21"/>
      <c r="AJ84" s="91"/>
      <c r="AK84" s="92"/>
      <c r="AL84" s="107"/>
      <c r="AM84" s="107"/>
      <c r="AN84" s="64">
        <f>IF(AO84="","","-")</f>
      </c>
      <c r="AO84" s="107"/>
      <c r="AP84" s="107"/>
      <c r="AQ84" s="22"/>
      <c r="AR84" s="139"/>
      <c r="AS84" s="136"/>
      <c r="AT84" s="136"/>
      <c r="AU84" s="137"/>
      <c r="AV84" s="135"/>
      <c r="AW84" s="136"/>
      <c r="AX84" s="136"/>
      <c r="AY84" s="137"/>
      <c r="AZ84" s="135"/>
      <c r="BA84" s="136"/>
      <c r="BB84" s="136"/>
      <c r="BC84" s="137"/>
      <c r="BD84" s="135"/>
      <c r="BE84" s="136"/>
      <c r="BF84" s="136"/>
      <c r="BG84" s="137"/>
      <c r="BH84" s="135"/>
      <c r="BI84" s="136"/>
      <c r="BJ84" s="136"/>
      <c r="BK84" s="137"/>
      <c r="BL84" s="135"/>
      <c r="BM84" s="136"/>
      <c r="BN84" s="136"/>
      <c r="BO84" s="137"/>
      <c r="BP84" s="123"/>
      <c r="BQ84" s="124"/>
      <c r="BR84" s="124"/>
      <c r="BS84" s="125"/>
      <c r="BT84" s="91"/>
      <c r="BU84" s="92"/>
      <c r="BV84" s="92"/>
      <c r="BW84" s="127"/>
    </row>
    <row r="85" spans="2:75" s="18" customFormat="1" ht="12" customHeight="1">
      <c r="B85" s="180" t="s">
        <v>83</v>
      </c>
      <c r="C85" s="181"/>
      <c r="D85" s="156" t="s">
        <v>350</v>
      </c>
      <c r="E85" s="156"/>
      <c r="F85" s="156"/>
      <c r="G85" s="156"/>
      <c r="H85" s="156"/>
      <c r="I85" s="156"/>
      <c r="J85" s="156"/>
      <c r="K85" s="157"/>
      <c r="L85" s="89" t="s">
        <v>170</v>
      </c>
      <c r="M85" s="90"/>
      <c r="N85" s="90"/>
      <c r="O85" s="90"/>
      <c r="P85" s="90"/>
      <c r="Q85" s="90"/>
      <c r="R85" s="90"/>
      <c r="S85" s="93"/>
      <c r="T85" s="110"/>
      <c r="U85" s="111"/>
      <c r="V85" s="111"/>
      <c r="W85" s="111"/>
      <c r="X85" s="111"/>
      <c r="Y85" s="111"/>
      <c r="Z85" s="111"/>
      <c r="AA85" s="112"/>
      <c r="AB85" s="89">
        <f>IF(AD85="","",IF(AD85+AD86-AG85-AG86&gt;0,"○",IF(AD85+AD86-AG85-AG86=0,"△",IF(AD85+AD86-AG85-AG86&lt;0,"●"))))</f>
      </c>
      <c r="AC85" s="90"/>
      <c r="AD85" s="165"/>
      <c r="AE85" s="165"/>
      <c r="AF85" s="65">
        <f>IF(AG85="","","-")</f>
      </c>
      <c r="AG85" s="165"/>
      <c r="AH85" s="165"/>
      <c r="AI85" s="19"/>
      <c r="AJ85" s="89">
        <f>IF(AL85="","",IF(AL85+AL86-AO85-AO86&gt;0,"○",IF(AL85+AL86-AO85-AO86=0,"△",IF(AL85+AL86-AO85-AO86&lt;0,"●"))))</f>
      </c>
      <c r="AK85" s="90"/>
      <c r="AL85" s="165"/>
      <c r="AM85" s="165"/>
      <c r="AN85" s="65">
        <f>IF(AO85="","","-")</f>
      </c>
      <c r="AO85" s="165"/>
      <c r="AP85" s="165"/>
      <c r="AQ85" s="23"/>
      <c r="AR85" s="138">
        <f>COUNTIF(L85:AQ86,"○")</f>
        <v>0</v>
      </c>
      <c r="AS85" s="133"/>
      <c r="AT85" s="133"/>
      <c r="AU85" s="134"/>
      <c r="AV85" s="132">
        <f>COUNTIF(L85:AQ86,"●")</f>
        <v>0</v>
      </c>
      <c r="AW85" s="133"/>
      <c r="AX85" s="133"/>
      <c r="AY85" s="134"/>
      <c r="AZ85" s="132">
        <f>COUNTIF(L85:AQ86,"△")</f>
        <v>0</v>
      </c>
      <c r="BA85" s="133"/>
      <c r="BB85" s="133"/>
      <c r="BC85" s="134"/>
      <c r="BD85" s="132">
        <f>SUM(AR85*3+AZ85)</f>
        <v>0</v>
      </c>
      <c r="BE85" s="133"/>
      <c r="BF85" s="133"/>
      <c r="BG85" s="134"/>
      <c r="BH85" s="132">
        <f>SUM(Y83+Y84+AD85+AD86+AL85+AL86)</f>
        <v>0</v>
      </c>
      <c r="BI85" s="133"/>
      <c r="BJ85" s="133"/>
      <c r="BK85" s="134"/>
      <c r="BL85" s="132">
        <f>SUM(V83+V84+AG85+AG86+AO85+AO86)</f>
        <v>0</v>
      </c>
      <c r="BM85" s="133"/>
      <c r="BN85" s="133"/>
      <c r="BO85" s="134"/>
      <c r="BP85" s="120">
        <f>SUM(BH85-BL85)</f>
        <v>0</v>
      </c>
      <c r="BQ85" s="121"/>
      <c r="BR85" s="121"/>
      <c r="BS85" s="122"/>
      <c r="BT85" s="89"/>
      <c r="BU85" s="90"/>
      <c r="BV85" s="90"/>
      <c r="BW85" s="126"/>
    </row>
    <row r="86" spans="2:75" s="18" customFormat="1" ht="12" customHeight="1">
      <c r="B86" s="182"/>
      <c r="C86" s="183"/>
      <c r="D86" s="163"/>
      <c r="E86" s="163"/>
      <c r="F86" s="163"/>
      <c r="G86" s="163"/>
      <c r="H86" s="163"/>
      <c r="I86" s="163"/>
      <c r="J86" s="163"/>
      <c r="K86" s="164"/>
      <c r="L86" s="91"/>
      <c r="M86" s="92"/>
      <c r="N86" s="92"/>
      <c r="O86" s="92"/>
      <c r="P86" s="92"/>
      <c r="Q86" s="92"/>
      <c r="R86" s="92"/>
      <c r="S86" s="94"/>
      <c r="T86" s="104"/>
      <c r="U86" s="105"/>
      <c r="V86" s="105"/>
      <c r="W86" s="105"/>
      <c r="X86" s="105"/>
      <c r="Y86" s="105"/>
      <c r="Z86" s="105"/>
      <c r="AA86" s="106"/>
      <c r="AB86" s="91"/>
      <c r="AC86" s="92"/>
      <c r="AD86" s="107"/>
      <c r="AE86" s="107"/>
      <c r="AF86" s="64">
        <f>IF(AG86="","","-")</f>
      </c>
      <c r="AG86" s="107"/>
      <c r="AH86" s="107"/>
      <c r="AI86" s="21"/>
      <c r="AJ86" s="91"/>
      <c r="AK86" s="92"/>
      <c r="AL86" s="107"/>
      <c r="AM86" s="107"/>
      <c r="AN86" s="64">
        <f>IF(AO86="","","-")</f>
      </c>
      <c r="AO86" s="107"/>
      <c r="AP86" s="107"/>
      <c r="AQ86" s="22"/>
      <c r="AR86" s="139"/>
      <c r="AS86" s="136"/>
      <c r="AT86" s="136"/>
      <c r="AU86" s="137"/>
      <c r="AV86" s="135"/>
      <c r="AW86" s="136"/>
      <c r="AX86" s="136"/>
      <c r="AY86" s="137"/>
      <c r="AZ86" s="135"/>
      <c r="BA86" s="136"/>
      <c r="BB86" s="136"/>
      <c r="BC86" s="137"/>
      <c r="BD86" s="135"/>
      <c r="BE86" s="136"/>
      <c r="BF86" s="136"/>
      <c r="BG86" s="137"/>
      <c r="BH86" s="135"/>
      <c r="BI86" s="136"/>
      <c r="BJ86" s="136"/>
      <c r="BK86" s="137"/>
      <c r="BL86" s="135"/>
      <c r="BM86" s="136"/>
      <c r="BN86" s="136"/>
      <c r="BO86" s="137"/>
      <c r="BP86" s="123"/>
      <c r="BQ86" s="124"/>
      <c r="BR86" s="124"/>
      <c r="BS86" s="125"/>
      <c r="BT86" s="91"/>
      <c r="BU86" s="92"/>
      <c r="BV86" s="92"/>
      <c r="BW86" s="127"/>
    </row>
    <row r="87" spans="2:75" s="18" customFormat="1" ht="12" customHeight="1">
      <c r="B87" s="180" t="s">
        <v>84</v>
      </c>
      <c r="C87" s="181"/>
      <c r="D87" s="156" t="s">
        <v>277</v>
      </c>
      <c r="E87" s="156"/>
      <c r="F87" s="156"/>
      <c r="G87" s="156"/>
      <c r="H87" s="156"/>
      <c r="I87" s="156"/>
      <c r="J87" s="156"/>
      <c r="K87" s="157"/>
      <c r="L87" s="89">
        <f>IF(N87="","",IF(N87+N88-Q87-Q88&gt;0,"○",IF(N87+N88-Q87-Q88=0,"△",IF(N87+N88-Q87-Q88&lt;0,"●"))))</f>
      </c>
      <c r="M87" s="90"/>
      <c r="N87" s="165">
        <f>IF(AG83="","",AG83)</f>
      </c>
      <c r="O87" s="165"/>
      <c r="P87" s="65">
        <f>IF(Q87="","","-")</f>
      </c>
      <c r="Q87" s="165">
        <f>IF(AD83="","",AD83)</f>
      </c>
      <c r="R87" s="165"/>
      <c r="S87" s="24"/>
      <c r="T87" s="89">
        <f>IF(V87="","",IF(V87+V88-Y87-Y88&gt;0,"○",IF(V87+V88-Y87-Y88=0,"△",IF(V87+V88-Y87-Y88&lt;0,"●"))))</f>
      </c>
      <c r="U87" s="90"/>
      <c r="V87" s="165">
        <f>IF(AG85="","",AG85)</f>
      </c>
      <c r="W87" s="165"/>
      <c r="X87" s="65">
        <f>IF(Y87="","","-")</f>
      </c>
      <c r="Y87" s="165">
        <f>IF(AD85="","",AD85)</f>
      </c>
      <c r="Z87" s="165"/>
      <c r="AA87" s="19"/>
      <c r="AB87" s="110"/>
      <c r="AC87" s="111"/>
      <c r="AD87" s="111"/>
      <c r="AE87" s="111"/>
      <c r="AF87" s="111"/>
      <c r="AG87" s="111"/>
      <c r="AH87" s="111"/>
      <c r="AI87" s="112"/>
      <c r="AJ87" s="89" t="s">
        <v>170</v>
      </c>
      <c r="AK87" s="90"/>
      <c r="AL87" s="90"/>
      <c r="AM87" s="90"/>
      <c r="AN87" s="90"/>
      <c r="AO87" s="90"/>
      <c r="AP87" s="90"/>
      <c r="AQ87" s="93"/>
      <c r="AR87" s="138">
        <f>COUNTIF(L87:AQ88,"○")</f>
        <v>0</v>
      </c>
      <c r="AS87" s="133"/>
      <c r="AT87" s="133"/>
      <c r="AU87" s="134"/>
      <c r="AV87" s="132">
        <f>COUNTIF(L87:AQ88,"●")</f>
        <v>0</v>
      </c>
      <c r="AW87" s="133"/>
      <c r="AX87" s="133"/>
      <c r="AY87" s="134"/>
      <c r="AZ87" s="132">
        <f>COUNTIF(L87:AQ88,"△")</f>
        <v>0</v>
      </c>
      <c r="BA87" s="133"/>
      <c r="BB87" s="133"/>
      <c r="BC87" s="134"/>
      <c r="BD87" s="132">
        <f>SUM(AR87*3+AZ87)</f>
        <v>0</v>
      </c>
      <c r="BE87" s="133"/>
      <c r="BF87" s="133"/>
      <c r="BG87" s="134"/>
      <c r="BH87" s="132">
        <f>SUM(AG83+AG84+AG85+AG86+AL87+AL88)</f>
        <v>0</v>
      </c>
      <c r="BI87" s="133"/>
      <c r="BJ87" s="133"/>
      <c r="BK87" s="134"/>
      <c r="BL87" s="132">
        <f>SUM(AD83+AD84+AD85+AD86+AO87+AO88)</f>
        <v>0</v>
      </c>
      <c r="BM87" s="133"/>
      <c r="BN87" s="133"/>
      <c r="BO87" s="134"/>
      <c r="BP87" s="120">
        <f>SUM(BH87-BL87)</f>
        <v>0</v>
      </c>
      <c r="BQ87" s="121"/>
      <c r="BR87" s="121"/>
      <c r="BS87" s="122"/>
      <c r="BT87" s="89"/>
      <c r="BU87" s="90"/>
      <c r="BV87" s="90"/>
      <c r="BW87" s="126"/>
    </row>
    <row r="88" spans="2:75" s="18" customFormat="1" ht="12" customHeight="1">
      <c r="B88" s="182"/>
      <c r="C88" s="183"/>
      <c r="D88" s="163"/>
      <c r="E88" s="163"/>
      <c r="F88" s="163"/>
      <c r="G88" s="163"/>
      <c r="H88" s="163"/>
      <c r="I88" s="163"/>
      <c r="J88" s="163"/>
      <c r="K88" s="164"/>
      <c r="L88" s="91"/>
      <c r="M88" s="92"/>
      <c r="N88" s="107">
        <f>IF(AG84="","",AG84)</f>
      </c>
      <c r="O88" s="107"/>
      <c r="P88" s="64">
        <f>IF(Q88="","","-")</f>
      </c>
      <c r="Q88" s="107">
        <f>IF(AD84="","",AD84)</f>
      </c>
      <c r="R88" s="107"/>
      <c r="S88" s="21"/>
      <c r="T88" s="91"/>
      <c r="U88" s="92"/>
      <c r="V88" s="107">
        <f>IF(AG86="","",AG86)</f>
      </c>
      <c r="W88" s="107"/>
      <c r="X88" s="64">
        <f>IF(Y88="","","-")</f>
      </c>
      <c r="Y88" s="107">
        <f>IF(AD86="","",AD86)</f>
      </c>
      <c r="Z88" s="107"/>
      <c r="AA88" s="21"/>
      <c r="AB88" s="104"/>
      <c r="AC88" s="105"/>
      <c r="AD88" s="105"/>
      <c r="AE88" s="105"/>
      <c r="AF88" s="105"/>
      <c r="AG88" s="105"/>
      <c r="AH88" s="105"/>
      <c r="AI88" s="106"/>
      <c r="AJ88" s="91"/>
      <c r="AK88" s="92"/>
      <c r="AL88" s="92"/>
      <c r="AM88" s="92"/>
      <c r="AN88" s="92"/>
      <c r="AO88" s="92"/>
      <c r="AP88" s="92"/>
      <c r="AQ88" s="94"/>
      <c r="AR88" s="139"/>
      <c r="AS88" s="136"/>
      <c r="AT88" s="136"/>
      <c r="AU88" s="137"/>
      <c r="AV88" s="135"/>
      <c r="AW88" s="136"/>
      <c r="AX88" s="136"/>
      <c r="AY88" s="137"/>
      <c r="AZ88" s="135"/>
      <c r="BA88" s="136"/>
      <c r="BB88" s="136"/>
      <c r="BC88" s="137"/>
      <c r="BD88" s="135"/>
      <c r="BE88" s="136"/>
      <c r="BF88" s="136"/>
      <c r="BG88" s="137"/>
      <c r="BH88" s="135"/>
      <c r="BI88" s="136"/>
      <c r="BJ88" s="136"/>
      <c r="BK88" s="137"/>
      <c r="BL88" s="135"/>
      <c r="BM88" s="136"/>
      <c r="BN88" s="136"/>
      <c r="BO88" s="137"/>
      <c r="BP88" s="123"/>
      <c r="BQ88" s="124"/>
      <c r="BR88" s="124"/>
      <c r="BS88" s="125"/>
      <c r="BT88" s="91"/>
      <c r="BU88" s="92"/>
      <c r="BV88" s="92"/>
      <c r="BW88" s="127"/>
    </row>
    <row r="89" spans="2:75" s="18" customFormat="1" ht="12" customHeight="1">
      <c r="B89" s="180" t="s">
        <v>71</v>
      </c>
      <c r="C89" s="181"/>
      <c r="D89" s="156" t="s">
        <v>278</v>
      </c>
      <c r="E89" s="156"/>
      <c r="F89" s="156"/>
      <c r="G89" s="156"/>
      <c r="H89" s="156"/>
      <c r="I89" s="156"/>
      <c r="J89" s="156"/>
      <c r="K89" s="157"/>
      <c r="L89" s="89">
        <f>IF(N89="","",IF(N89+N90-Q89-Q90&gt;0,"○",IF(N89+N90-Q89-Q90=0,"△",IF(N89+N90-Q89-Q90&lt;0,"●"))))</f>
      </c>
      <c r="M89" s="90"/>
      <c r="N89" s="165">
        <f>IF(AO83="","",AO83)</f>
      </c>
      <c r="O89" s="165"/>
      <c r="P89" s="62">
        <f>IF(Q89="","","-")</f>
      </c>
      <c r="Q89" s="165">
        <f>IF(AL83="","",AL83)</f>
      </c>
      <c r="R89" s="165"/>
      <c r="S89" s="24"/>
      <c r="T89" s="89">
        <f>IF(V89="","",IF(V89+V90-Y89-Y90&gt;0,"○",IF(V89+V90-Y89-Y90=0,"△",IF(V89+V90-Y89-Y90&lt;0,"●"))))</f>
      </c>
      <c r="U89" s="90"/>
      <c r="V89" s="165">
        <f>IF(AO85="","",AO85)</f>
      </c>
      <c r="W89" s="165"/>
      <c r="X89" s="65">
        <f>IF(Y89="","","-")</f>
      </c>
      <c r="Y89" s="165">
        <f>IF(AL85="","",AL85)</f>
      </c>
      <c r="Z89" s="165"/>
      <c r="AA89" s="19"/>
      <c r="AB89" s="89" t="s">
        <v>170</v>
      </c>
      <c r="AC89" s="90"/>
      <c r="AD89" s="90"/>
      <c r="AE89" s="90"/>
      <c r="AF89" s="90"/>
      <c r="AG89" s="90"/>
      <c r="AH89" s="90"/>
      <c r="AI89" s="93"/>
      <c r="AJ89" s="110"/>
      <c r="AK89" s="111"/>
      <c r="AL89" s="111"/>
      <c r="AM89" s="111"/>
      <c r="AN89" s="111"/>
      <c r="AO89" s="111"/>
      <c r="AP89" s="111"/>
      <c r="AQ89" s="113"/>
      <c r="AR89" s="172">
        <f>COUNTIF(L89:AQ90,"○")</f>
        <v>0</v>
      </c>
      <c r="AS89" s="167"/>
      <c r="AT89" s="167"/>
      <c r="AU89" s="168"/>
      <c r="AV89" s="166">
        <f>COUNTIF(L89:AQ90,"●")</f>
        <v>0</v>
      </c>
      <c r="AW89" s="167"/>
      <c r="AX89" s="167"/>
      <c r="AY89" s="168"/>
      <c r="AZ89" s="166">
        <f>COUNTIF(L89:AQ90,"△")</f>
        <v>0</v>
      </c>
      <c r="BA89" s="167"/>
      <c r="BB89" s="167"/>
      <c r="BC89" s="168"/>
      <c r="BD89" s="166">
        <f>SUM(AR89*3+AZ89)</f>
        <v>0</v>
      </c>
      <c r="BE89" s="167"/>
      <c r="BF89" s="167"/>
      <c r="BG89" s="168"/>
      <c r="BH89" s="166">
        <f>SUM(AO83+AO84+AO85+AO86+AO87+AO88)</f>
        <v>0</v>
      </c>
      <c r="BI89" s="167"/>
      <c r="BJ89" s="167"/>
      <c r="BK89" s="168"/>
      <c r="BL89" s="166">
        <f>SUM(AL83+AL84+AL85+AL86+AL87+AL88)</f>
        <v>0</v>
      </c>
      <c r="BM89" s="167"/>
      <c r="BN89" s="167"/>
      <c r="BO89" s="168"/>
      <c r="BP89" s="120">
        <f>SUM(BH89-BL89)</f>
        <v>0</v>
      </c>
      <c r="BQ89" s="121"/>
      <c r="BR89" s="121"/>
      <c r="BS89" s="122"/>
      <c r="BT89" s="89"/>
      <c r="BU89" s="90"/>
      <c r="BV89" s="90"/>
      <c r="BW89" s="126"/>
    </row>
    <row r="90" spans="2:75" s="18" customFormat="1" ht="12" customHeight="1" thickBot="1">
      <c r="B90" s="186"/>
      <c r="C90" s="187"/>
      <c r="D90" s="158"/>
      <c r="E90" s="158"/>
      <c r="F90" s="158"/>
      <c r="G90" s="158"/>
      <c r="H90" s="158"/>
      <c r="I90" s="158"/>
      <c r="J90" s="158"/>
      <c r="K90" s="159"/>
      <c r="L90" s="95"/>
      <c r="M90" s="96"/>
      <c r="N90" s="160">
        <f>IF(AO84="","",AO84)</f>
      </c>
      <c r="O90" s="160"/>
      <c r="P90" s="63">
        <f>IF(Q90="","","-")</f>
      </c>
      <c r="Q90" s="160">
        <f>IF(AL84="","",AL84)</f>
      </c>
      <c r="R90" s="160"/>
      <c r="S90" s="25"/>
      <c r="T90" s="95"/>
      <c r="U90" s="96"/>
      <c r="V90" s="160">
        <f>IF(AO86="","",AO86)</f>
      </c>
      <c r="W90" s="160"/>
      <c r="X90" s="63">
        <f>IF(Y90="","","-")</f>
      </c>
      <c r="Y90" s="160">
        <f>IF(AL86="","",AL86)</f>
      </c>
      <c r="Z90" s="160"/>
      <c r="AA90" s="25"/>
      <c r="AB90" s="95"/>
      <c r="AC90" s="96"/>
      <c r="AD90" s="96"/>
      <c r="AE90" s="96"/>
      <c r="AF90" s="96"/>
      <c r="AG90" s="96"/>
      <c r="AH90" s="96"/>
      <c r="AI90" s="97"/>
      <c r="AJ90" s="114"/>
      <c r="AK90" s="115"/>
      <c r="AL90" s="115"/>
      <c r="AM90" s="115"/>
      <c r="AN90" s="115"/>
      <c r="AO90" s="115"/>
      <c r="AP90" s="115"/>
      <c r="AQ90" s="116"/>
      <c r="AR90" s="173"/>
      <c r="AS90" s="170"/>
      <c r="AT90" s="170"/>
      <c r="AU90" s="171"/>
      <c r="AV90" s="169"/>
      <c r="AW90" s="170"/>
      <c r="AX90" s="170"/>
      <c r="AY90" s="171"/>
      <c r="AZ90" s="169"/>
      <c r="BA90" s="170"/>
      <c r="BB90" s="170"/>
      <c r="BC90" s="171"/>
      <c r="BD90" s="169"/>
      <c r="BE90" s="170"/>
      <c r="BF90" s="170"/>
      <c r="BG90" s="171"/>
      <c r="BH90" s="169"/>
      <c r="BI90" s="170"/>
      <c r="BJ90" s="170"/>
      <c r="BK90" s="171"/>
      <c r="BL90" s="169"/>
      <c r="BM90" s="170"/>
      <c r="BN90" s="170"/>
      <c r="BO90" s="171"/>
      <c r="BP90" s="189"/>
      <c r="BQ90" s="190"/>
      <c r="BR90" s="190"/>
      <c r="BS90" s="191"/>
      <c r="BT90" s="95"/>
      <c r="BU90" s="96"/>
      <c r="BV90" s="96"/>
      <c r="BW90" s="192"/>
    </row>
    <row r="91" spans="2:75" s="18" customFormat="1" ht="12" customHeight="1" thickBo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7"/>
      <c r="Q91" s="26"/>
      <c r="R91" s="26"/>
      <c r="S91" s="27"/>
      <c r="T91" s="26"/>
      <c r="U91" s="26"/>
      <c r="V91" s="26"/>
      <c r="W91" s="26"/>
      <c r="X91" s="27"/>
      <c r="Y91" s="26"/>
      <c r="Z91" s="26"/>
      <c r="AA91" s="27"/>
      <c r="AB91" s="26"/>
      <c r="AC91" s="26"/>
      <c r="AD91" s="26"/>
      <c r="AE91" s="26"/>
      <c r="AF91" s="27"/>
      <c r="AG91" s="26"/>
      <c r="AH91" s="26"/>
      <c r="AI91" s="27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2:75" s="18" customFormat="1" ht="27" customHeight="1" thickBot="1">
      <c r="B92" s="174" t="s">
        <v>107</v>
      </c>
      <c r="C92" s="175"/>
      <c r="D92" s="175"/>
      <c r="E92" s="175"/>
      <c r="F92" s="175"/>
      <c r="G92" s="175"/>
      <c r="H92" s="175"/>
      <c r="I92" s="175"/>
      <c r="J92" s="175"/>
      <c r="K92" s="176"/>
      <c r="L92" s="177" t="str">
        <f>IF(D93="","",D93)</f>
        <v>セレソン中之島</v>
      </c>
      <c r="M92" s="178"/>
      <c r="N92" s="178"/>
      <c r="O92" s="178"/>
      <c r="P92" s="178"/>
      <c r="Q92" s="178"/>
      <c r="R92" s="178"/>
      <c r="S92" s="179"/>
      <c r="T92" s="177" t="str">
        <f>IF(D95="","",D95)</f>
        <v>Ｊ･Ｃ･Ｒ</v>
      </c>
      <c r="U92" s="178"/>
      <c r="V92" s="178"/>
      <c r="W92" s="178"/>
      <c r="X92" s="178"/>
      <c r="Y92" s="178"/>
      <c r="Z92" s="178"/>
      <c r="AA92" s="179"/>
      <c r="AB92" s="177" t="str">
        <f>IF(D97="","",D97)</f>
        <v>荻野SC</v>
      </c>
      <c r="AC92" s="178"/>
      <c r="AD92" s="178"/>
      <c r="AE92" s="178"/>
      <c r="AF92" s="178"/>
      <c r="AG92" s="178"/>
      <c r="AH92" s="178"/>
      <c r="AI92" s="179"/>
      <c r="AJ92" s="177" t="str">
        <f>IF(D99="","",D99)</f>
        <v>有岡FC</v>
      </c>
      <c r="AK92" s="178"/>
      <c r="AL92" s="178"/>
      <c r="AM92" s="178"/>
      <c r="AN92" s="178"/>
      <c r="AO92" s="178"/>
      <c r="AP92" s="178"/>
      <c r="AQ92" s="304"/>
      <c r="AR92" s="176" t="s">
        <v>74</v>
      </c>
      <c r="AS92" s="208"/>
      <c r="AT92" s="208"/>
      <c r="AU92" s="208"/>
      <c r="AV92" s="208" t="s">
        <v>75</v>
      </c>
      <c r="AW92" s="208"/>
      <c r="AX92" s="208"/>
      <c r="AY92" s="208"/>
      <c r="AZ92" s="208" t="s">
        <v>76</v>
      </c>
      <c r="BA92" s="208"/>
      <c r="BB92" s="208"/>
      <c r="BC92" s="208"/>
      <c r="BD92" s="208" t="s">
        <v>77</v>
      </c>
      <c r="BE92" s="208"/>
      <c r="BF92" s="208"/>
      <c r="BG92" s="208"/>
      <c r="BH92" s="208" t="s">
        <v>78</v>
      </c>
      <c r="BI92" s="208"/>
      <c r="BJ92" s="208"/>
      <c r="BK92" s="208"/>
      <c r="BL92" s="208" t="s">
        <v>79</v>
      </c>
      <c r="BM92" s="208"/>
      <c r="BN92" s="208"/>
      <c r="BO92" s="208"/>
      <c r="BP92" s="209" t="s">
        <v>80</v>
      </c>
      <c r="BQ92" s="210"/>
      <c r="BR92" s="210"/>
      <c r="BS92" s="211"/>
      <c r="BT92" s="176" t="s">
        <v>81</v>
      </c>
      <c r="BU92" s="208"/>
      <c r="BV92" s="208"/>
      <c r="BW92" s="303"/>
    </row>
    <row r="93" spans="2:75" s="18" customFormat="1" ht="12" customHeight="1" thickTop="1">
      <c r="B93" s="184" t="s">
        <v>82</v>
      </c>
      <c r="C93" s="185"/>
      <c r="D93" s="144" t="s">
        <v>351</v>
      </c>
      <c r="E93" s="144"/>
      <c r="F93" s="144"/>
      <c r="G93" s="144"/>
      <c r="H93" s="144"/>
      <c r="I93" s="144"/>
      <c r="J93" s="144"/>
      <c r="K93" s="145"/>
      <c r="L93" s="101"/>
      <c r="M93" s="102"/>
      <c r="N93" s="102"/>
      <c r="O93" s="102"/>
      <c r="P93" s="102"/>
      <c r="Q93" s="102"/>
      <c r="R93" s="102"/>
      <c r="S93" s="103"/>
      <c r="T93" s="98" t="s">
        <v>169</v>
      </c>
      <c r="U93" s="99"/>
      <c r="V93" s="99"/>
      <c r="W93" s="99"/>
      <c r="X93" s="99"/>
      <c r="Y93" s="99"/>
      <c r="Z93" s="99"/>
      <c r="AA93" s="100"/>
      <c r="AB93" s="108">
        <f>IF(AD93="","",IF(AD93+AD94-AG93-AG94&gt;0,"○",IF(AD93+AD94-AG93-AG94=0,"△",IF(AD93+AD94-AG93-AG94&lt;0,"●"))))</f>
      </c>
      <c r="AC93" s="109"/>
      <c r="AD93" s="302"/>
      <c r="AE93" s="302"/>
      <c r="AF93" s="65">
        <f>IF(AG93="","","-")</f>
      </c>
      <c r="AG93" s="302"/>
      <c r="AH93" s="302"/>
      <c r="AI93" s="19"/>
      <c r="AJ93" s="108">
        <f>IF(AL93="","",IF(AL93+AL94-AO93-AO94&gt;0,"○",IF(AL93+AL94-AO93-AO94=0,"△",IF(AL93+AL94-AO93-AO94&lt;0,"●"))))</f>
      </c>
      <c r="AK93" s="109"/>
      <c r="AL93" s="302"/>
      <c r="AM93" s="302"/>
      <c r="AN93" s="65">
        <f>IF(AO93="","","-")</f>
      </c>
      <c r="AO93" s="302"/>
      <c r="AP93" s="302"/>
      <c r="AQ93" s="20"/>
      <c r="AR93" s="138">
        <f>COUNTIF(L93:AQ94,"○")</f>
        <v>0</v>
      </c>
      <c r="AS93" s="133"/>
      <c r="AT93" s="133"/>
      <c r="AU93" s="134"/>
      <c r="AV93" s="132">
        <f>COUNTIF(L93:AQ94,"●")</f>
        <v>0</v>
      </c>
      <c r="AW93" s="133"/>
      <c r="AX93" s="133"/>
      <c r="AY93" s="134"/>
      <c r="AZ93" s="132">
        <f>COUNTIF(L93:AQ94,"△")</f>
        <v>0</v>
      </c>
      <c r="BA93" s="133"/>
      <c r="BB93" s="133"/>
      <c r="BC93" s="134"/>
      <c r="BD93" s="132">
        <f>SUM(AR93*3+AZ93)</f>
        <v>0</v>
      </c>
      <c r="BE93" s="133"/>
      <c r="BF93" s="133"/>
      <c r="BG93" s="134"/>
      <c r="BH93" s="132">
        <f>SUM(V93+V94+AD93+AD94+AL93+AL94)</f>
        <v>0</v>
      </c>
      <c r="BI93" s="133"/>
      <c r="BJ93" s="133"/>
      <c r="BK93" s="134"/>
      <c r="BL93" s="132">
        <f>SUM(Y93+Y94+AG93+AG94+AO93+AO94)</f>
        <v>0</v>
      </c>
      <c r="BM93" s="133"/>
      <c r="BN93" s="133"/>
      <c r="BO93" s="134"/>
      <c r="BP93" s="120">
        <f>SUM(BH93-BL93)</f>
        <v>0</v>
      </c>
      <c r="BQ93" s="121"/>
      <c r="BR93" s="121"/>
      <c r="BS93" s="122"/>
      <c r="BT93" s="108"/>
      <c r="BU93" s="109"/>
      <c r="BV93" s="109"/>
      <c r="BW93" s="193"/>
    </row>
    <row r="94" spans="2:75" s="18" customFormat="1" ht="12" customHeight="1">
      <c r="B94" s="182"/>
      <c r="C94" s="183"/>
      <c r="D94" s="146"/>
      <c r="E94" s="146"/>
      <c r="F94" s="146"/>
      <c r="G94" s="146"/>
      <c r="H94" s="146"/>
      <c r="I94" s="146"/>
      <c r="J94" s="146"/>
      <c r="K94" s="147"/>
      <c r="L94" s="104"/>
      <c r="M94" s="105"/>
      <c r="N94" s="105"/>
      <c r="O94" s="105"/>
      <c r="P94" s="105"/>
      <c r="Q94" s="105"/>
      <c r="R94" s="105"/>
      <c r="S94" s="106"/>
      <c r="T94" s="91"/>
      <c r="U94" s="92"/>
      <c r="V94" s="92"/>
      <c r="W94" s="92"/>
      <c r="X94" s="92"/>
      <c r="Y94" s="92"/>
      <c r="Z94" s="92"/>
      <c r="AA94" s="94"/>
      <c r="AB94" s="91"/>
      <c r="AC94" s="92"/>
      <c r="AD94" s="107"/>
      <c r="AE94" s="107"/>
      <c r="AF94" s="64">
        <f>IF(AG94="","","-")</f>
      </c>
      <c r="AG94" s="107"/>
      <c r="AH94" s="107"/>
      <c r="AI94" s="21"/>
      <c r="AJ94" s="91"/>
      <c r="AK94" s="92"/>
      <c r="AL94" s="107"/>
      <c r="AM94" s="107"/>
      <c r="AN94" s="64">
        <f>IF(AO94="","","-")</f>
      </c>
      <c r="AO94" s="107"/>
      <c r="AP94" s="107"/>
      <c r="AQ94" s="22"/>
      <c r="AR94" s="139"/>
      <c r="AS94" s="136"/>
      <c r="AT94" s="136"/>
      <c r="AU94" s="137"/>
      <c r="AV94" s="135"/>
      <c r="AW94" s="136"/>
      <c r="AX94" s="136"/>
      <c r="AY94" s="137"/>
      <c r="AZ94" s="135"/>
      <c r="BA94" s="136"/>
      <c r="BB94" s="136"/>
      <c r="BC94" s="137"/>
      <c r="BD94" s="135"/>
      <c r="BE94" s="136"/>
      <c r="BF94" s="136"/>
      <c r="BG94" s="137"/>
      <c r="BH94" s="135"/>
      <c r="BI94" s="136"/>
      <c r="BJ94" s="136"/>
      <c r="BK94" s="137"/>
      <c r="BL94" s="135"/>
      <c r="BM94" s="136"/>
      <c r="BN94" s="136"/>
      <c r="BO94" s="137"/>
      <c r="BP94" s="123"/>
      <c r="BQ94" s="124"/>
      <c r="BR94" s="124"/>
      <c r="BS94" s="125"/>
      <c r="BT94" s="91"/>
      <c r="BU94" s="92"/>
      <c r="BV94" s="92"/>
      <c r="BW94" s="127"/>
    </row>
    <row r="95" spans="2:75" s="18" customFormat="1" ht="12" customHeight="1">
      <c r="B95" s="180" t="s">
        <v>83</v>
      </c>
      <c r="C95" s="181"/>
      <c r="D95" s="128" t="s">
        <v>354</v>
      </c>
      <c r="E95" s="128"/>
      <c r="F95" s="128"/>
      <c r="G95" s="128"/>
      <c r="H95" s="128"/>
      <c r="I95" s="128"/>
      <c r="J95" s="128"/>
      <c r="K95" s="129"/>
      <c r="L95" s="89" t="s">
        <v>170</v>
      </c>
      <c r="M95" s="90"/>
      <c r="N95" s="90"/>
      <c r="O95" s="90"/>
      <c r="P95" s="90"/>
      <c r="Q95" s="90"/>
      <c r="R95" s="90"/>
      <c r="S95" s="93"/>
      <c r="T95" s="110"/>
      <c r="U95" s="111"/>
      <c r="V95" s="111"/>
      <c r="W95" s="111"/>
      <c r="X95" s="111"/>
      <c r="Y95" s="111"/>
      <c r="Z95" s="111"/>
      <c r="AA95" s="112"/>
      <c r="AB95" s="89">
        <f>IF(AD95="","",IF(AD95+AD96-AG95-AG96&gt;0,"○",IF(AD95+AD96-AG95-AG96=0,"△",IF(AD95+AD96-AG95-AG96&lt;0,"●"))))</f>
      </c>
      <c r="AC95" s="90"/>
      <c r="AD95" s="165"/>
      <c r="AE95" s="165"/>
      <c r="AF95" s="65">
        <f>IF(AG95="","","-")</f>
      </c>
      <c r="AG95" s="165"/>
      <c r="AH95" s="165"/>
      <c r="AI95" s="19"/>
      <c r="AJ95" s="89">
        <f>IF(AL95="","",IF(AL95+AL96-AO95-AO96&gt;0,"○",IF(AL95+AL96-AO95-AO96=0,"△",IF(AL95+AL96-AO95-AO96&lt;0,"●"))))</f>
      </c>
      <c r="AK95" s="90"/>
      <c r="AL95" s="165"/>
      <c r="AM95" s="165"/>
      <c r="AN95" s="65">
        <f>IF(AO95="","","-")</f>
      </c>
      <c r="AO95" s="165"/>
      <c r="AP95" s="165"/>
      <c r="AQ95" s="23"/>
      <c r="AR95" s="138">
        <f>COUNTIF(L95:AQ96,"○")</f>
        <v>0</v>
      </c>
      <c r="AS95" s="133"/>
      <c r="AT95" s="133"/>
      <c r="AU95" s="134"/>
      <c r="AV95" s="132">
        <f>COUNTIF(L95:AQ96,"●")</f>
        <v>0</v>
      </c>
      <c r="AW95" s="133"/>
      <c r="AX95" s="133"/>
      <c r="AY95" s="134"/>
      <c r="AZ95" s="132">
        <f>COUNTIF(L95:AQ96,"△")</f>
        <v>0</v>
      </c>
      <c r="BA95" s="133"/>
      <c r="BB95" s="133"/>
      <c r="BC95" s="134"/>
      <c r="BD95" s="132">
        <f>SUM(AR95*3+AZ95)</f>
        <v>0</v>
      </c>
      <c r="BE95" s="133"/>
      <c r="BF95" s="133"/>
      <c r="BG95" s="134"/>
      <c r="BH95" s="132">
        <f>SUM(Y93+Y94+AD95+AD96+AL95+AL96)</f>
        <v>0</v>
      </c>
      <c r="BI95" s="133"/>
      <c r="BJ95" s="133"/>
      <c r="BK95" s="134"/>
      <c r="BL95" s="132">
        <f>SUM(V93+V94+AG95+AG96+AO95+AO96)</f>
        <v>0</v>
      </c>
      <c r="BM95" s="133"/>
      <c r="BN95" s="133"/>
      <c r="BO95" s="134"/>
      <c r="BP95" s="120">
        <f>SUM(BH95-BL95)</f>
        <v>0</v>
      </c>
      <c r="BQ95" s="121"/>
      <c r="BR95" s="121"/>
      <c r="BS95" s="122"/>
      <c r="BT95" s="89"/>
      <c r="BU95" s="90"/>
      <c r="BV95" s="90"/>
      <c r="BW95" s="126"/>
    </row>
    <row r="96" spans="2:75" s="18" customFormat="1" ht="12" customHeight="1">
      <c r="B96" s="182"/>
      <c r="C96" s="183"/>
      <c r="D96" s="146"/>
      <c r="E96" s="146"/>
      <c r="F96" s="146"/>
      <c r="G96" s="146"/>
      <c r="H96" s="146"/>
      <c r="I96" s="146"/>
      <c r="J96" s="146"/>
      <c r="K96" s="147"/>
      <c r="L96" s="91"/>
      <c r="M96" s="92"/>
      <c r="N96" s="92"/>
      <c r="O96" s="92"/>
      <c r="P96" s="92"/>
      <c r="Q96" s="92"/>
      <c r="R96" s="92"/>
      <c r="S96" s="94"/>
      <c r="T96" s="104"/>
      <c r="U96" s="105"/>
      <c r="V96" s="105"/>
      <c r="W96" s="105"/>
      <c r="X96" s="105"/>
      <c r="Y96" s="105"/>
      <c r="Z96" s="105"/>
      <c r="AA96" s="106"/>
      <c r="AB96" s="91"/>
      <c r="AC96" s="92"/>
      <c r="AD96" s="107"/>
      <c r="AE96" s="107"/>
      <c r="AF96" s="64">
        <f>IF(AG96="","","-")</f>
      </c>
      <c r="AG96" s="107"/>
      <c r="AH96" s="107"/>
      <c r="AI96" s="21"/>
      <c r="AJ96" s="91"/>
      <c r="AK96" s="92"/>
      <c r="AL96" s="107"/>
      <c r="AM96" s="107"/>
      <c r="AN96" s="64">
        <f>IF(AO96="","","-")</f>
      </c>
      <c r="AO96" s="107"/>
      <c r="AP96" s="107"/>
      <c r="AQ96" s="22"/>
      <c r="AR96" s="139"/>
      <c r="AS96" s="136"/>
      <c r="AT96" s="136"/>
      <c r="AU96" s="137"/>
      <c r="AV96" s="135"/>
      <c r="AW96" s="136"/>
      <c r="AX96" s="136"/>
      <c r="AY96" s="137"/>
      <c r="AZ96" s="135"/>
      <c r="BA96" s="136"/>
      <c r="BB96" s="136"/>
      <c r="BC96" s="137"/>
      <c r="BD96" s="135"/>
      <c r="BE96" s="136"/>
      <c r="BF96" s="136"/>
      <c r="BG96" s="137"/>
      <c r="BH96" s="135"/>
      <c r="BI96" s="136"/>
      <c r="BJ96" s="136"/>
      <c r="BK96" s="137"/>
      <c r="BL96" s="135"/>
      <c r="BM96" s="136"/>
      <c r="BN96" s="136"/>
      <c r="BO96" s="137"/>
      <c r="BP96" s="123"/>
      <c r="BQ96" s="124"/>
      <c r="BR96" s="124"/>
      <c r="BS96" s="125"/>
      <c r="BT96" s="91"/>
      <c r="BU96" s="92"/>
      <c r="BV96" s="92"/>
      <c r="BW96" s="127"/>
    </row>
    <row r="97" spans="2:75" s="18" customFormat="1" ht="12" customHeight="1">
      <c r="B97" s="180" t="s">
        <v>84</v>
      </c>
      <c r="C97" s="181"/>
      <c r="D97" s="128" t="s">
        <v>279</v>
      </c>
      <c r="E97" s="128"/>
      <c r="F97" s="128"/>
      <c r="G97" s="128"/>
      <c r="H97" s="128"/>
      <c r="I97" s="128"/>
      <c r="J97" s="128"/>
      <c r="K97" s="129"/>
      <c r="L97" s="89">
        <f>IF(N97="","",IF(N97+N98-Q97-Q98&gt;0,"○",IF(N97+N98-Q97-Q98=0,"△",IF(N97+N98-Q97-Q98&lt;0,"●"))))</f>
      </c>
      <c r="M97" s="90"/>
      <c r="N97" s="165">
        <f>IF(AG93="","",AG93)</f>
      </c>
      <c r="O97" s="165"/>
      <c r="P97" s="65">
        <f>IF(Q97="","","-")</f>
      </c>
      <c r="Q97" s="165">
        <f>IF(AD93="","",AD93)</f>
      </c>
      <c r="R97" s="165"/>
      <c r="S97" s="24"/>
      <c r="T97" s="89">
        <f>IF(V97="","",IF(V97+V98-Y97-Y98&gt;0,"○",IF(V97+V98-Y97-Y98=0,"△",IF(V97+V98-Y97-Y98&lt;0,"●"))))</f>
      </c>
      <c r="U97" s="90"/>
      <c r="V97" s="165">
        <f>IF(AG95="","",AG95)</f>
      </c>
      <c r="W97" s="165"/>
      <c r="X97" s="65">
        <f>IF(Y97="","","-")</f>
      </c>
      <c r="Y97" s="165">
        <f>IF(AD95="","",AD95)</f>
      </c>
      <c r="Z97" s="165"/>
      <c r="AA97" s="19"/>
      <c r="AB97" s="110"/>
      <c r="AC97" s="111"/>
      <c r="AD97" s="111"/>
      <c r="AE97" s="111"/>
      <c r="AF97" s="111"/>
      <c r="AG97" s="111"/>
      <c r="AH97" s="111"/>
      <c r="AI97" s="112"/>
      <c r="AJ97" s="89" t="s">
        <v>170</v>
      </c>
      <c r="AK97" s="90"/>
      <c r="AL97" s="90"/>
      <c r="AM97" s="90"/>
      <c r="AN97" s="90"/>
      <c r="AO97" s="90"/>
      <c r="AP97" s="90"/>
      <c r="AQ97" s="93"/>
      <c r="AR97" s="138">
        <f>COUNTIF(L97:AQ98,"○")</f>
        <v>0</v>
      </c>
      <c r="AS97" s="133"/>
      <c r="AT97" s="133"/>
      <c r="AU97" s="134"/>
      <c r="AV97" s="132">
        <f>COUNTIF(L97:AQ98,"●")</f>
        <v>0</v>
      </c>
      <c r="AW97" s="133"/>
      <c r="AX97" s="133"/>
      <c r="AY97" s="134"/>
      <c r="AZ97" s="132">
        <f>COUNTIF(L97:AQ98,"△")</f>
        <v>0</v>
      </c>
      <c r="BA97" s="133"/>
      <c r="BB97" s="133"/>
      <c r="BC97" s="134"/>
      <c r="BD97" s="132">
        <f>SUM(AR97*3+AZ97)</f>
        <v>0</v>
      </c>
      <c r="BE97" s="133"/>
      <c r="BF97" s="133"/>
      <c r="BG97" s="134"/>
      <c r="BH97" s="132">
        <f>SUM(AG93+AG94+AG95+AG96+AL97+AL98)</f>
        <v>0</v>
      </c>
      <c r="BI97" s="133"/>
      <c r="BJ97" s="133"/>
      <c r="BK97" s="134"/>
      <c r="BL97" s="132">
        <f>SUM(AD93+AD94+AD95+AD96+AO97+AO98)</f>
        <v>0</v>
      </c>
      <c r="BM97" s="133"/>
      <c r="BN97" s="133"/>
      <c r="BO97" s="134"/>
      <c r="BP97" s="120">
        <f>SUM(BH97-BL97)</f>
        <v>0</v>
      </c>
      <c r="BQ97" s="121"/>
      <c r="BR97" s="121"/>
      <c r="BS97" s="122"/>
      <c r="BT97" s="89"/>
      <c r="BU97" s="90"/>
      <c r="BV97" s="90"/>
      <c r="BW97" s="126"/>
    </row>
    <row r="98" spans="2:75" s="18" customFormat="1" ht="12" customHeight="1">
      <c r="B98" s="182"/>
      <c r="C98" s="183"/>
      <c r="D98" s="146"/>
      <c r="E98" s="146"/>
      <c r="F98" s="146"/>
      <c r="G98" s="146"/>
      <c r="H98" s="146"/>
      <c r="I98" s="146"/>
      <c r="J98" s="146"/>
      <c r="K98" s="147"/>
      <c r="L98" s="91"/>
      <c r="M98" s="92"/>
      <c r="N98" s="107">
        <f>IF(AG94="","",AG94)</f>
      </c>
      <c r="O98" s="107"/>
      <c r="P98" s="64">
        <f>IF(Q98="","","-")</f>
      </c>
      <c r="Q98" s="107">
        <f>IF(AD94="","",AD94)</f>
      </c>
      <c r="R98" s="107"/>
      <c r="S98" s="21"/>
      <c r="T98" s="91"/>
      <c r="U98" s="92"/>
      <c r="V98" s="107">
        <f>IF(AG96="","",AG96)</f>
      </c>
      <c r="W98" s="107"/>
      <c r="X98" s="64">
        <f>IF(Y98="","","-")</f>
      </c>
      <c r="Y98" s="107">
        <f>IF(AD96="","",AD96)</f>
      </c>
      <c r="Z98" s="107"/>
      <c r="AA98" s="21"/>
      <c r="AB98" s="104"/>
      <c r="AC98" s="105"/>
      <c r="AD98" s="105"/>
      <c r="AE98" s="105"/>
      <c r="AF98" s="105"/>
      <c r="AG98" s="105"/>
      <c r="AH98" s="105"/>
      <c r="AI98" s="106"/>
      <c r="AJ98" s="91"/>
      <c r="AK98" s="92"/>
      <c r="AL98" s="92"/>
      <c r="AM98" s="92"/>
      <c r="AN98" s="92"/>
      <c r="AO98" s="92"/>
      <c r="AP98" s="92"/>
      <c r="AQ98" s="94"/>
      <c r="AR98" s="139"/>
      <c r="AS98" s="136"/>
      <c r="AT98" s="136"/>
      <c r="AU98" s="137"/>
      <c r="AV98" s="135"/>
      <c r="AW98" s="136"/>
      <c r="AX98" s="136"/>
      <c r="AY98" s="137"/>
      <c r="AZ98" s="135"/>
      <c r="BA98" s="136"/>
      <c r="BB98" s="136"/>
      <c r="BC98" s="137"/>
      <c r="BD98" s="135"/>
      <c r="BE98" s="136"/>
      <c r="BF98" s="136"/>
      <c r="BG98" s="137"/>
      <c r="BH98" s="135"/>
      <c r="BI98" s="136"/>
      <c r="BJ98" s="136"/>
      <c r="BK98" s="137"/>
      <c r="BL98" s="135"/>
      <c r="BM98" s="136"/>
      <c r="BN98" s="136"/>
      <c r="BO98" s="137"/>
      <c r="BP98" s="123"/>
      <c r="BQ98" s="124"/>
      <c r="BR98" s="124"/>
      <c r="BS98" s="125"/>
      <c r="BT98" s="91"/>
      <c r="BU98" s="92"/>
      <c r="BV98" s="92"/>
      <c r="BW98" s="127"/>
    </row>
    <row r="99" spans="2:75" s="18" customFormat="1" ht="12" customHeight="1">
      <c r="B99" s="180" t="s">
        <v>71</v>
      </c>
      <c r="C99" s="181"/>
      <c r="D99" s="128" t="s">
        <v>280</v>
      </c>
      <c r="E99" s="128"/>
      <c r="F99" s="128"/>
      <c r="G99" s="128"/>
      <c r="H99" s="128"/>
      <c r="I99" s="128"/>
      <c r="J99" s="128"/>
      <c r="K99" s="129"/>
      <c r="L99" s="89">
        <f>IF(N99="","",IF(N99+N100-Q99-Q100&gt;0,"○",IF(N99+N100-Q99-Q100=0,"△",IF(N99+N100-Q99-Q100&lt;0,"●"))))</f>
      </c>
      <c r="M99" s="90"/>
      <c r="N99" s="165">
        <f>IF(AO93="","",AO93)</f>
      </c>
      <c r="O99" s="165"/>
      <c r="P99" s="62">
        <f>IF(Q99="","","-")</f>
      </c>
      <c r="Q99" s="165">
        <f>IF(AL93="","",AL93)</f>
      </c>
      <c r="R99" s="165"/>
      <c r="S99" s="24"/>
      <c r="T99" s="89">
        <f>IF(V99="","",IF(V99+V100-Y99-Y100&gt;0,"○",IF(V99+V100-Y99-Y100=0,"△",IF(V99+V100-Y99-Y100&lt;0,"●"))))</f>
      </c>
      <c r="U99" s="90"/>
      <c r="V99" s="165">
        <f>IF(AO95="","",AO95)</f>
      </c>
      <c r="W99" s="165"/>
      <c r="X99" s="65">
        <f>IF(Y99="","","-")</f>
      </c>
      <c r="Y99" s="165">
        <f>IF(AL95="","",AL95)</f>
      </c>
      <c r="Z99" s="165"/>
      <c r="AA99" s="19"/>
      <c r="AB99" s="89" t="s">
        <v>170</v>
      </c>
      <c r="AC99" s="90"/>
      <c r="AD99" s="90"/>
      <c r="AE99" s="90"/>
      <c r="AF99" s="90"/>
      <c r="AG99" s="90"/>
      <c r="AH99" s="90"/>
      <c r="AI99" s="93"/>
      <c r="AJ99" s="110"/>
      <c r="AK99" s="111"/>
      <c r="AL99" s="111"/>
      <c r="AM99" s="111"/>
      <c r="AN99" s="111"/>
      <c r="AO99" s="111"/>
      <c r="AP99" s="111"/>
      <c r="AQ99" s="113"/>
      <c r="AR99" s="172">
        <f>COUNTIF(L99:AQ100,"○")</f>
        <v>0</v>
      </c>
      <c r="AS99" s="167"/>
      <c r="AT99" s="167"/>
      <c r="AU99" s="168"/>
      <c r="AV99" s="166">
        <f>COUNTIF(L99:AQ100,"●")</f>
        <v>0</v>
      </c>
      <c r="AW99" s="167"/>
      <c r="AX99" s="167"/>
      <c r="AY99" s="168"/>
      <c r="AZ99" s="166">
        <f>COUNTIF(L99:AQ100,"△")</f>
        <v>0</v>
      </c>
      <c r="BA99" s="167"/>
      <c r="BB99" s="167"/>
      <c r="BC99" s="168"/>
      <c r="BD99" s="166">
        <f>SUM(AR99*3+AZ99)</f>
        <v>0</v>
      </c>
      <c r="BE99" s="167"/>
      <c r="BF99" s="167"/>
      <c r="BG99" s="168"/>
      <c r="BH99" s="166">
        <f>SUM(AO93+AO94+AO95+AO96+AO97+AO98)</f>
        <v>0</v>
      </c>
      <c r="BI99" s="167"/>
      <c r="BJ99" s="167"/>
      <c r="BK99" s="168"/>
      <c r="BL99" s="166">
        <f>SUM(AL93+AL94+AL95+AL96+AL97+AL98)</f>
        <v>0</v>
      </c>
      <c r="BM99" s="167"/>
      <c r="BN99" s="167"/>
      <c r="BO99" s="168"/>
      <c r="BP99" s="120">
        <f>SUM(BH99-BL99)</f>
        <v>0</v>
      </c>
      <c r="BQ99" s="121"/>
      <c r="BR99" s="121"/>
      <c r="BS99" s="122"/>
      <c r="BT99" s="89"/>
      <c r="BU99" s="90"/>
      <c r="BV99" s="90"/>
      <c r="BW99" s="126"/>
    </row>
    <row r="100" spans="2:75" s="18" customFormat="1" ht="12" customHeight="1" thickBot="1">
      <c r="B100" s="186"/>
      <c r="C100" s="187"/>
      <c r="D100" s="130"/>
      <c r="E100" s="130"/>
      <c r="F100" s="130"/>
      <c r="G100" s="130"/>
      <c r="H100" s="130"/>
      <c r="I100" s="130"/>
      <c r="J100" s="130"/>
      <c r="K100" s="131"/>
      <c r="L100" s="95"/>
      <c r="M100" s="96"/>
      <c r="N100" s="160">
        <f>IF(AO94="","",AO94)</f>
      </c>
      <c r="O100" s="160"/>
      <c r="P100" s="63">
        <f>IF(Q100="","","-")</f>
      </c>
      <c r="Q100" s="160">
        <f>IF(AL94="","",AL94)</f>
      </c>
      <c r="R100" s="160"/>
      <c r="S100" s="25"/>
      <c r="T100" s="95"/>
      <c r="U100" s="96"/>
      <c r="V100" s="160">
        <f>IF(AO96="","",AO96)</f>
      </c>
      <c r="W100" s="160"/>
      <c r="X100" s="63">
        <f>IF(Y100="","","-")</f>
      </c>
      <c r="Y100" s="160">
        <f>IF(AL96="","",AL96)</f>
      </c>
      <c r="Z100" s="160"/>
      <c r="AA100" s="25"/>
      <c r="AB100" s="95"/>
      <c r="AC100" s="96"/>
      <c r="AD100" s="96"/>
      <c r="AE100" s="96"/>
      <c r="AF100" s="96"/>
      <c r="AG100" s="96"/>
      <c r="AH100" s="96"/>
      <c r="AI100" s="97"/>
      <c r="AJ100" s="114"/>
      <c r="AK100" s="115"/>
      <c r="AL100" s="115"/>
      <c r="AM100" s="115"/>
      <c r="AN100" s="115"/>
      <c r="AO100" s="115"/>
      <c r="AP100" s="115"/>
      <c r="AQ100" s="116"/>
      <c r="AR100" s="173"/>
      <c r="AS100" s="170"/>
      <c r="AT100" s="170"/>
      <c r="AU100" s="171"/>
      <c r="AV100" s="169"/>
      <c r="AW100" s="170"/>
      <c r="AX100" s="170"/>
      <c r="AY100" s="171"/>
      <c r="AZ100" s="169"/>
      <c r="BA100" s="170"/>
      <c r="BB100" s="170"/>
      <c r="BC100" s="171"/>
      <c r="BD100" s="169"/>
      <c r="BE100" s="170"/>
      <c r="BF100" s="170"/>
      <c r="BG100" s="171"/>
      <c r="BH100" s="169"/>
      <c r="BI100" s="170"/>
      <c r="BJ100" s="170"/>
      <c r="BK100" s="171"/>
      <c r="BL100" s="169"/>
      <c r="BM100" s="170"/>
      <c r="BN100" s="170"/>
      <c r="BO100" s="171"/>
      <c r="BP100" s="189"/>
      <c r="BQ100" s="190"/>
      <c r="BR100" s="190"/>
      <c r="BS100" s="191"/>
      <c r="BT100" s="95"/>
      <c r="BU100" s="96"/>
      <c r="BV100" s="96"/>
      <c r="BW100" s="192"/>
    </row>
    <row r="101" spans="2:75" ht="12" customHeight="1">
      <c r="B101" s="66"/>
      <c r="C101" s="66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75"/>
      <c r="O101" s="75"/>
      <c r="P101" s="75"/>
      <c r="Q101" s="75"/>
      <c r="R101" s="75"/>
      <c r="S101" s="75"/>
      <c r="T101" s="75"/>
      <c r="U101" s="75"/>
      <c r="V101" s="75"/>
      <c r="W101" s="67"/>
      <c r="X101" s="75"/>
      <c r="Y101" s="75"/>
      <c r="Z101" s="75"/>
      <c r="AA101" s="75"/>
      <c r="AB101" s="75"/>
      <c r="AC101" s="75"/>
      <c r="AD101" s="75"/>
      <c r="AE101" s="75"/>
      <c r="AF101" s="75"/>
      <c r="AG101" s="67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75"/>
      <c r="BU101" s="75"/>
      <c r="BV101" s="75"/>
      <c r="BW101" s="75"/>
    </row>
    <row r="102" spans="2:75" s="29" customFormat="1" ht="22.5" customHeight="1" thickBot="1">
      <c r="B102" s="188" t="s">
        <v>108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</row>
    <row r="103" spans="2:75" s="29" customFormat="1" ht="22.5" customHeight="1" thickBot="1">
      <c r="B103" s="117" t="s">
        <v>239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9"/>
    </row>
    <row r="104" spans="2:75" s="29" customFormat="1" ht="22.5" customHeight="1" thickBot="1">
      <c r="B104" s="299" t="s">
        <v>172</v>
      </c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1"/>
      <c r="AM104" s="300" t="s">
        <v>173</v>
      </c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0"/>
      <c r="BU104" s="300"/>
      <c r="BV104" s="300"/>
      <c r="BW104" s="310"/>
    </row>
    <row r="105" spans="2:75" s="29" customFormat="1" ht="22.5" customHeight="1" thickTop="1">
      <c r="B105" s="150" t="s">
        <v>89</v>
      </c>
      <c r="C105" s="151"/>
      <c r="D105" s="152"/>
      <c r="E105" s="240" t="s">
        <v>90</v>
      </c>
      <c r="F105" s="151"/>
      <c r="G105" s="151"/>
      <c r="H105" s="151"/>
      <c r="I105" s="151"/>
      <c r="J105" s="151"/>
      <c r="K105" s="152"/>
      <c r="L105" s="240" t="s">
        <v>91</v>
      </c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2"/>
      <c r="AB105" s="240" t="s">
        <v>92</v>
      </c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243"/>
      <c r="AM105" s="151" t="s">
        <v>89</v>
      </c>
      <c r="AN105" s="151"/>
      <c r="AO105" s="152"/>
      <c r="AP105" s="240" t="s">
        <v>90</v>
      </c>
      <c r="AQ105" s="151"/>
      <c r="AR105" s="151"/>
      <c r="AS105" s="151"/>
      <c r="AT105" s="151"/>
      <c r="AU105" s="151"/>
      <c r="AV105" s="152"/>
      <c r="AW105" s="240" t="s">
        <v>91</v>
      </c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2"/>
      <c r="BM105" s="240" t="s">
        <v>92</v>
      </c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241"/>
    </row>
    <row r="106" spans="2:75" s="29" customFormat="1" ht="22.5" customHeight="1">
      <c r="B106" s="232" t="s">
        <v>93</v>
      </c>
      <c r="C106" s="154"/>
      <c r="D106" s="155"/>
      <c r="E106" s="153">
        <v>0.375</v>
      </c>
      <c r="F106" s="154"/>
      <c r="G106" s="154"/>
      <c r="H106" s="154"/>
      <c r="I106" s="154"/>
      <c r="J106" s="154"/>
      <c r="K106" s="155"/>
      <c r="L106" s="291" t="s">
        <v>318</v>
      </c>
      <c r="M106" s="279"/>
      <c r="N106" s="279"/>
      <c r="O106" s="279"/>
      <c r="P106" s="279"/>
      <c r="Q106" s="279"/>
      <c r="R106" s="279"/>
      <c r="S106" s="154" t="s">
        <v>94</v>
      </c>
      <c r="T106" s="154"/>
      <c r="U106" s="279" t="s">
        <v>319</v>
      </c>
      <c r="V106" s="279"/>
      <c r="W106" s="279"/>
      <c r="X106" s="279"/>
      <c r="Y106" s="279"/>
      <c r="Z106" s="279"/>
      <c r="AA106" s="279"/>
      <c r="AB106" s="291" t="s">
        <v>322</v>
      </c>
      <c r="AC106" s="279"/>
      <c r="AD106" s="279"/>
      <c r="AE106" s="279"/>
      <c r="AF106" s="279"/>
      <c r="AG106" s="77" t="s">
        <v>95</v>
      </c>
      <c r="AH106" s="279" t="s">
        <v>323</v>
      </c>
      <c r="AI106" s="279"/>
      <c r="AJ106" s="279"/>
      <c r="AK106" s="279"/>
      <c r="AL106" s="281"/>
      <c r="AM106" s="154" t="s">
        <v>93</v>
      </c>
      <c r="AN106" s="154"/>
      <c r="AO106" s="155"/>
      <c r="AP106" s="153">
        <v>0.375</v>
      </c>
      <c r="AQ106" s="154"/>
      <c r="AR106" s="154"/>
      <c r="AS106" s="154"/>
      <c r="AT106" s="154"/>
      <c r="AU106" s="154"/>
      <c r="AV106" s="155"/>
      <c r="AW106" s="291" t="s">
        <v>320</v>
      </c>
      <c r="AX106" s="279"/>
      <c r="AY106" s="279"/>
      <c r="AZ106" s="279"/>
      <c r="BA106" s="279"/>
      <c r="BB106" s="279"/>
      <c r="BC106" s="279"/>
      <c r="BD106" s="154" t="s">
        <v>94</v>
      </c>
      <c r="BE106" s="154"/>
      <c r="BF106" s="279" t="s">
        <v>321</v>
      </c>
      <c r="BG106" s="279"/>
      <c r="BH106" s="279"/>
      <c r="BI106" s="279"/>
      <c r="BJ106" s="279"/>
      <c r="BK106" s="279"/>
      <c r="BL106" s="279"/>
      <c r="BM106" s="291" t="s">
        <v>324</v>
      </c>
      <c r="BN106" s="279"/>
      <c r="BO106" s="279"/>
      <c r="BP106" s="279"/>
      <c r="BQ106" s="279"/>
      <c r="BR106" s="77" t="s">
        <v>95</v>
      </c>
      <c r="BS106" s="279" t="s">
        <v>325</v>
      </c>
      <c r="BT106" s="279"/>
      <c r="BU106" s="279"/>
      <c r="BV106" s="279"/>
      <c r="BW106" s="280"/>
    </row>
    <row r="107" spans="2:75" s="29" customFormat="1" ht="22.5" customHeight="1">
      <c r="B107" s="232" t="s">
        <v>96</v>
      </c>
      <c r="C107" s="154"/>
      <c r="D107" s="155"/>
      <c r="E107" s="153">
        <f aca="true" t="shared" si="2" ref="E107:E113">E106+TIME(0,50,0)</f>
        <v>0.4097222222222222</v>
      </c>
      <c r="F107" s="154"/>
      <c r="G107" s="154"/>
      <c r="H107" s="154"/>
      <c r="I107" s="154"/>
      <c r="J107" s="154"/>
      <c r="K107" s="155"/>
      <c r="L107" s="295" t="s">
        <v>322</v>
      </c>
      <c r="M107" s="292"/>
      <c r="N107" s="292"/>
      <c r="O107" s="292"/>
      <c r="P107" s="292"/>
      <c r="Q107" s="292"/>
      <c r="R107" s="292"/>
      <c r="S107" s="151" t="s">
        <v>94</v>
      </c>
      <c r="T107" s="151"/>
      <c r="U107" s="292" t="s">
        <v>323</v>
      </c>
      <c r="V107" s="292"/>
      <c r="W107" s="292"/>
      <c r="X107" s="292"/>
      <c r="Y107" s="292"/>
      <c r="Z107" s="292"/>
      <c r="AA107" s="292"/>
      <c r="AB107" s="291" t="s">
        <v>318</v>
      </c>
      <c r="AC107" s="279"/>
      <c r="AD107" s="279"/>
      <c r="AE107" s="279"/>
      <c r="AF107" s="279"/>
      <c r="AG107" s="77" t="s">
        <v>95</v>
      </c>
      <c r="AH107" s="279" t="s">
        <v>319</v>
      </c>
      <c r="AI107" s="279"/>
      <c r="AJ107" s="279"/>
      <c r="AK107" s="279"/>
      <c r="AL107" s="281"/>
      <c r="AM107" s="154" t="s">
        <v>96</v>
      </c>
      <c r="AN107" s="154"/>
      <c r="AO107" s="155"/>
      <c r="AP107" s="153">
        <f aca="true" t="shared" si="3" ref="AP107:AP113">AP106+TIME(0,50,0)</f>
        <v>0.4097222222222222</v>
      </c>
      <c r="AQ107" s="154"/>
      <c r="AR107" s="154"/>
      <c r="AS107" s="154"/>
      <c r="AT107" s="154"/>
      <c r="AU107" s="154"/>
      <c r="AV107" s="155"/>
      <c r="AW107" s="295" t="s">
        <v>324</v>
      </c>
      <c r="AX107" s="292"/>
      <c r="AY107" s="292"/>
      <c r="AZ107" s="292"/>
      <c r="BA107" s="292"/>
      <c r="BB107" s="292"/>
      <c r="BC107" s="292"/>
      <c r="BD107" s="151" t="s">
        <v>94</v>
      </c>
      <c r="BE107" s="151"/>
      <c r="BF107" s="292" t="s">
        <v>325</v>
      </c>
      <c r="BG107" s="292"/>
      <c r="BH107" s="292"/>
      <c r="BI107" s="292"/>
      <c r="BJ107" s="292"/>
      <c r="BK107" s="292"/>
      <c r="BL107" s="292"/>
      <c r="BM107" s="291" t="s">
        <v>327</v>
      </c>
      <c r="BN107" s="279"/>
      <c r="BO107" s="279"/>
      <c r="BP107" s="279"/>
      <c r="BQ107" s="279"/>
      <c r="BR107" s="77" t="s">
        <v>95</v>
      </c>
      <c r="BS107" s="279" t="s">
        <v>321</v>
      </c>
      <c r="BT107" s="279"/>
      <c r="BU107" s="279"/>
      <c r="BV107" s="279"/>
      <c r="BW107" s="280"/>
    </row>
    <row r="108" spans="2:75" s="29" customFormat="1" ht="22.5" customHeight="1">
      <c r="B108" s="232" t="s">
        <v>97</v>
      </c>
      <c r="C108" s="154"/>
      <c r="D108" s="155"/>
      <c r="E108" s="153">
        <f t="shared" si="2"/>
        <v>0.4444444444444444</v>
      </c>
      <c r="F108" s="154"/>
      <c r="G108" s="154"/>
      <c r="H108" s="154"/>
      <c r="I108" s="154"/>
      <c r="J108" s="154"/>
      <c r="K108" s="155"/>
      <c r="L108" s="291" t="s">
        <v>318</v>
      </c>
      <c r="M108" s="279"/>
      <c r="N108" s="279"/>
      <c r="O108" s="279"/>
      <c r="P108" s="279"/>
      <c r="Q108" s="279"/>
      <c r="R108" s="279"/>
      <c r="S108" s="154" t="s">
        <v>94</v>
      </c>
      <c r="T108" s="154"/>
      <c r="U108" s="279" t="s">
        <v>321</v>
      </c>
      <c r="V108" s="279"/>
      <c r="W108" s="279"/>
      <c r="X108" s="279"/>
      <c r="Y108" s="279"/>
      <c r="Z108" s="279"/>
      <c r="AA108" s="279"/>
      <c r="AB108" s="291" t="s">
        <v>325</v>
      </c>
      <c r="AC108" s="279"/>
      <c r="AD108" s="279"/>
      <c r="AE108" s="279"/>
      <c r="AF108" s="279"/>
      <c r="AG108" s="77" t="s">
        <v>95</v>
      </c>
      <c r="AH108" s="279" t="s">
        <v>322</v>
      </c>
      <c r="AI108" s="279"/>
      <c r="AJ108" s="279"/>
      <c r="AK108" s="279"/>
      <c r="AL108" s="281"/>
      <c r="AM108" s="154" t="s">
        <v>97</v>
      </c>
      <c r="AN108" s="154"/>
      <c r="AO108" s="155"/>
      <c r="AP108" s="153">
        <f t="shared" si="3"/>
        <v>0.4444444444444444</v>
      </c>
      <c r="AQ108" s="154"/>
      <c r="AR108" s="154"/>
      <c r="AS108" s="154"/>
      <c r="AT108" s="154"/>
      <c r="AU108" s="154"/>
      <c r="AV108" s="155"/>
      <c r="AW108" s="291" t="s">
        <v>326</v>
      </c>
      <c r="AX108" s="279"/>
      <c r="AY108" s="279"/>
      <c r="AZ108" s="279"/>
      <c r="BA108" s="279"/>
      <c r="BB108" s="279"/>
      <c r="BC108" s="279"/>
      <c r="BD108" s="154" t="s">
        <v>94</v>
      </c>
      <c r="BE108" s="154"/>
      <c r="BF108" s="279" t="s">
        <v>319</v>
      </c>
      <c r="BG108" s="279"/>
      <c r="BH108" s="279"/>
      <c r="BI108" s="279"/>
      <c r="BJ108" s="279"/>
      <c r="BK108" s="279"/>
      <c r="BL108" s="279"/>
      <c r="BM108" s="291" t="s">
        <v>323</v>
      </c>
      <c r="BN108" s="279"/>
      <c r="BO108" s="279"/>
      <c r="BP108" s="279"/>
      <c r="BQ108" s="279"/>
      <c r="BR108" s="77" t="s">
        <v>95</v>
      </c>
      <c r="BS108" s="279" t="s">
        <v>324</v>
      </c>
      <c r="BT108" s="279"/>
      <c r="BU108" s="279"/>
      <c r="BV108" s="279"/>
      <c r="BW108" s="280"/>
    </row>
    <row r="109" spans="2:75" s="29" customFormat="1" ht="22.5" customHeight="1">
      <c r="B109" s="232" t="s">
        <v>98</v>
      </c>
      <c r="C109" s="154"/>
      <c r="D109" s="155"/>
      <c r="E109" s="153">
        <f t="shared" si="2"/>
        <v>0.47916666666666663</v>
      </c>
      <c r="F109" s="154"/>
      <c r="G109" s="154"/>
      <c r="H109" s="154"/>
      <c r="I109" s="154"/>
      <c r="J109" s="154"/>
      <c r="K109" s="155"/>
      <c r="L109" s="291" t="s">
        <v>322</v>
      </c>
      <c r="M109" s="279"/>
      <c r="N109" s="279"/>
      <c r="O109" s="279"/>
      <c r="P109" s="279"/>
      <c r="Q109" s="279"/>
      <c r="R109" s="279"/>
      <c r="S109" s="154" t="s">
        <v>94</v>
      </c>
      <c r="T109" s="154"/>
      <c r="U109" s="279" t="s">
        <v>325</v>
      </c>
      <c r="V109" s="279"/>
      <c r="W109" s="279"/>
      <c r="X109" s="279"/>
      <c r="Y109" s="279"/>
      <c r="Z109" s="279"/>
      <c r="AA109" s="279"/>
      <c r="AB109" s="295" t="s">
        <v>321</v>
      </c>
      <c r="AC109" s="292"/>
      <c r="AD109" s="292"/>
      <c r="AE109" s="292"/>
      <c r="AF109" s="292"/>
      <c r="AG109" s="79" t="s">
        <v>95</v>
      </c>
      <c r="AH109" s="292" t="s">
        <v>318</v>
      </c>
      <c r="AI109" s="292"/>
      <c r="AJ109" s="292"/>
      <c r="AK109" s="292"/>
      <c r="AL109" s="298"/>
      <c r="AM109" s="154" t="s">
        <v>98</v>
      </c>
      <c r="AN109" s="154"/>
      <c r="AO109" s="155"/>
      <c r="AP109" s="153">
        <f t="shared" si="3"/>
        <v>0.47916666666666663</v>
      </c>
      <c r="AQ109" s="154"/>
      <c r="AR109" s="154"/>
      <c r="AS109" s="154"/>
      <c r="AT109" s="154"/>
      <c r="AU109" s="154"/>
      <c r="AV109" s="155"/>
      <c r="AW109" s="291" t="s">
        <v>324</v>
      </c>
      <c r="AX109" s="279"/>
      <c r="AY109" s="279"/>
      <c r="AZ109" s="279"/>
      <c r="BA109" s="279"/>
      <c r="BB109" s="279"/>
      <c r="BC109" s="279"/>
      <c r="BD109" s="154" t="s">
        <v>94</v>
      </c>
      <c r="BE109" s="154"/>
      <c r="BF109" s="279" t="s">
        <v>323</v>
      </c>
      <c r="BG109" s="279"/>
      <c r="BH109" s="279"/>
      <c r="BI109" s="279"/>
      <c r="BJ109" s="279"/>
      <c r="BK109" s="279"/>
      <c r="BL109" s="279"/>
      <c r="BM109" s="295" t="s">
        <v>319</v>
      </c>
      <c r="BN109" s="292"/>
      <c r="BO109" s="292"/>
      <c r="BP109" s="292"/>
      <c r="BQ109" s="292"/>
      <c r="BR109" s="79" t="s">
        <v>95</v>
      </c>
      <c r="BS109" s="292" t="s">
        <v>328</v>
      </c>
      <c r="BT109" s="292"/>
      <c r="BU109" s="292"/>
      <c r="BV109" s="292"/>
      <c r="BW109" s="294"/>
    </row>
    <row r="110" spans="2:75" s="29" customFormat="1" ht="22.5" customHeight="1">
      <c r="B110" s="232" t="s">
        <v>99</v>
      </c>
      <c r="C110" s="154"/>
      <c r="D110" s="155"/>
      <c r="E110" s="153">
        <f t="shared" si="2"/>
        <v>0.5138888888888888</v>
      </c>
      <c r="F110" s="154"/>
      <c r="G110" s="154"/>
      <c r="H110" s="154"/>
      <c r="I110" s="154"/>
      <c r="J110" s="154"/>
      <c r="K110" s="155"/>
      <c r="L110" s="277" t="s">
        <v>333</v>
      </c>
      <c r="M110" s="279"/>
      <c r="N110" s="279"/>
      <c r="O110" s="279"/>
      <c r="P110" s="279"/>
      <c r="Q110" s="279"/>
      <c r="R110" s="279"/>
      <c r="S110" s="154" t="s">
        <v>94</v>
      </c>
      <c r="T110" s="154"/>
      <c r="U110" s="278" t="s">
        <v>334</v>
      </c>
      <c r="V110" s="279"/>
      <c r="W110" s="279"/>
      <c r="X110" s="279"/>
      <c r="Y110" s="279"/>
      <c r="Z110" s="279"/>
      <c r="AA110" s="279"/>
      <c r="AB110" s="277" t="s">
        <v>330</v>
      </c>
      <c r="AC110" s="278"/>
      <c r="AD110" s="278"/>
      <c r="AE110" s="278"/>
      <c r="AF110" s="278"/>
      <c r="AG110" s="79" t="s">
        <v>95</v>
      </c>
      <c r="AH110" s="278" t="s">
        <v>329</v>
      </c>
      <c r="AI110" s="278"/>
      <c r="AJ110" s="278"/>
      <c r="AK110" s="278"/>
      <c r="AL110" s="293"/>
      <c r="AM110" s="151" t="s">
        <v>99</v>
      </c>
      <c r="AN110" s="151"/>
      <c r="AO110" s="152"/>
      <c r="AP110" s="296">
        <f t="shared" si="3"/>
        <v>0.5138888888888888</v>
      </c>
      <c r="AQ110" s="151"/>
      <c r="AR110" s="151"/>
      <c r="AS110" s="151"/>
      <c r="AT110" s="151"/>
      <c r="AU110" s="151"/>
      <c r="AV110" s="152"/>
      <c r="AW110" s="277" t="s">
        <v>339</v>
      </c>
      <c r="AX110" s="279"/>
      <c r="AY110" s="279"/>
      <c r="AZ110" s="279"/>
      <c r="BA110" s="279"/>
      <c r="BB110" s="279"/>
      <c r="BC110" s="279"/>
      <c r="BD110" s="154" t="s">
        <v>94</v>
      </c>
      <c r="BE110" s="154"/>
      <c r="BF110" s="278" t="s">
        <v>340</v>
      </c>
      <c r="BG110" s="279"/>
      <c r="BH110" s="279"/>
      <c r="BI110" s="279"/>
      <c r="BJ110" s="279"/>
      <c r="BK110" s="279"/>
      <c r="BL110" s="279"/>
      <c r="BM110" s="277" t="s">
        <v>332</v>
      </c>
      <c r="BN110" s="279"/>
      <c r="BO110" s="279"/>
      <c r="BP110" s="279"/>
      <c r="BQ110" s="279"/>
      <c r="BR110" s="77" t="s">
        <v>95</v>
      </c>
      <c r="BS110" s="278" t="s">
        <v>331</v>
      </c>
      <c r="BT110" s="279"/>
      <c r="BU110" s="279"/>
      <c r="BV110" s="279"/>
      <c r="BW110" s="280"/>
    </row>
    <row r="111" spans="2:75" s="29" customFormat="1" ht="22.5" customHeight="1">
      <c r="B111" s="232" t="s">
        <v>100</v>
      </c>
      <c r="C111" s="154"/>
      <c r="D111" s="155"/>
      <c r="E111" s="153">
        <f t="shared" si="2"/>
        <v>0.548611111111111</v>
      </c>
      <c r="F111" s="154"/>
      <c r="G111" s="154"/>
      <c r="H111" s="154"/>
      <c r="I111" s="154"/>
      <c r="J111" s="154"/>
      <c r="K111" s="155"/>
      <c r="L111" s="277" t="s">
        <v>335</v>
      </c>
      <c r="M111" s="279"/>
      <c r="N111" s="279"/>
      <c r="O111" s="279"/>
      <c r="P111" s="279"/>
      <c r="Q111" s="279"/>
      <c r="R111" s="279"/>
      <c r="S111" s="154" t="s">
        <v>94</v>
      </c>
      <c r="T111" s="154"/>
      <c r="U111" s="278" t="s">
        <v>329</v>
      </c>
      <c r="V111" s="279"/>
      <c r="W111" s="279"/>
      <c r="X111" s="279"/>
      <c r="Y111" s="279"/>
      <c r="Z111" s="279"/>
      <c r="AA111" s="279"/>
      <c r="AB111" s="277" t="s">
        <v>337</v>
      </c>
      <c r="AC111" s="279"/>
      <c r="AD111" s="279"/>
      <c r="AE111" s="279"/>
      <c r="AF111" s="279"/>
      <c r="AG111" s="77" t="s">
        <v>95</v>
      </c>
      <c r="AH111" s="278" t="s">
        <v>338</v>
      </c>
      <c r="AI111" s="279"/>
      <c r="AJ111" s="279"/>
      <c r="AK111" s="279"/>
      <c r="AL111" s="281"/>
      <c r="AM111" s="154" t="s">
        <v>100</v>
      </c>
      <c r="AN111" s="154"/>
      <c r="AO111" s="155"/>
      <c r="AP111" s="153">
        <f t="shared" si="3"/>
        <v>0.548611111111111</v>
      </c>
      <c r="AQ111" s="154"/>
      <c r="AR111" s="154"/>
      <c r="AS111" s="154"/>
      <c r="AT111" s="154"/>
      <c r="AU111" s="154"/>
      <c r="AV111" s="155"/>
      <c r="AW111" s="277" t="s">
        <v>332</v>
      </c>
      <c r="AX111" s="279"/>
      <c r="AY111" s="279"/>
      <c r="AZ111" s="279"/>
      <c r="BA111" s="279"/>
      <c r="BB111" s="279"/>
      <c r="BC111" s="279"/>
      <c r="BD111" s="154" t="s">
        <v>94</v>
      </c>
      <c r="BE111" s="154"/>
      <c r="BF111" s="278" t="s">
        <v>331</v>
      </c>
      <c r="BG111" s="279"/>
      <c r="BH111" s="279"/>
      <c r="BI111" s="279"/>
      <c r="BJ111" s="279"/>
      <c r="BK111" s="279"/>
      <c r="BL111" s="279"/>
      <c r="BM111" s="277" t="s">
        <v>345</v>
      </c>
      <c r="BN111" s="279"/>
      <c r="BO111" s="279"/>
      <c r="BP111" s="279"/>
      <c r="BQ111" s="279"/>
      <c r="BR111" s="77" t="s">
        <v>95</v>
      </c>
      <c r="BS111" s="278" t="s">
        <v>346</v>
      </c>
      <c r="BT111" s="279"/>
      <c r="BU111" s="279"/>
      <c r="BV111" s="279"/>
      <c r="BW111" s="280"/>
    </row>
    <row r="112" spans="2:75" s="29" customFormat="1" ht="22.5" customHeight="1">
      <c r="B112" s="150" t="s">
        <v>101</v>
      </c>
      <c r="C112" s="151"/>
      <c r="D112" s="152"/>
      <c r="E112" s="153">
        <f t="shared" si="2"/>
        <v>0.5833333333333333</v>
      </c>
      <c r="F112" s="154"/>
      <c r="G112" s="154"/>
      <c r="H112" s="154"/>
      <c r="I112" s="154"/>
      <c r="J112" s="154"/>
      <c r="K112" s="155"/>
      <c r="L112" s="277" t="s">
        <v>337</v>
      </c>
      <c r="M112" s="278"/>
      <c r="N112" s="278"/>
      <c r="O112" s="278"/>
      <c r="P112" s="278"/>
      <c r="Q112" s="278"/>
      <c r="R112" s="278"/>
      <c r="S112" s="77" t="s">
        <v>94</v>
      </c>
      <c r="T112" s="77"/>
      <c r="U112" s="278" t="s">
        <v>341</v>
      </c>
      <c r="V112" s="278"/>
      <c r="W112" s="278"/>
      <c r="X112" s="278"/>
      <c r="Y112" s="278"/>
      <c r="Z112" s="278"/>
      <c r="AA112" s="297"/>
      <c r="AB112" s="277" t="s">
        <v>344</v>
      </c>
      <c r="AC112" s="278"/>
      <c r="AD112" s="278"/>
      <c r="AE112" s="278"/>
      <c r="AF112" s="278"/>
      <c r="AG112" s="79" t="s">
        <v>95</v>
      </c>
      <c r="AH112" s="278" t="s">
        <v>335</v>
      </c>
      <c r="AI112" s="278"/>
      <c r="AJ112" s="278"/>
      <c r="AK112" s="278"/>
      <c r="AL112" s="293"/>
      <c r="AM112" s="151" t="s">
        <v>101</v>
      </c>
      <c r="AN112" s="151"/>
      <c r="AO112" s="152"/>
      <c r="AP112" s="153">
        <f t="shared" si="3"/>
        <v>0.5833333333333333</v>
      </c>
      <c r="AQ112" s="154"/>
      <c r="AR112" s="154"/>
      <c r="AS112" s="154"/>
      <c r="AT112" s="154"/>
      <c r="AU112" s="154"/>
      <c r="AV112" s="155"/>
      <c r="AW112" s="277" t="s">
        <v>339</v>
      </c>
      <c r="AX112" s="279"/>
      <c r="AY112" s="279"/>
      <c r="AZ112" s="279"/>
      <c r="BA112" s="279"/>
      <c r="BB112" s="279"/>
      <c r="BC112" s="279"/>
      <c r="BD112" s="77" t="s">
        <v>94</v>
      </c>
      <c r="BE112" s="77"/>
      <c r="BF112" s="154" t="s">
        <v>338</v>
      </c>
      <c r="BG112" s="154"/>
      <c r="BH112" s="154"/>
      <c r="BI112" s="154"/>
      <c r="BJ112" s="154"/>
      <c r="BK112" s="154"/>
      <c r="BL112" s="155"/>
      <c r="BM112" s="277" t="s">
        <v>336</v>
      </c>
      <c r="BN112" s="278"/>
      <c r="BO112" s="278"/>
      <c r="BP112" s="278"/>
      <c r="BQ112" s="278"/>
      <c r="BR112" s="77" t="s">
        <v>95</v>
      </c>
      <c r="BS112" s="278" t="s">
        <v>332</v>
      </c>
      <c r="BT112" s="278"/>
      <c r="BU112" s="278"/>
      <c r="BV112" s="278"/>
      <c r="BW112" s="284"/>
    </row>
    <row r="113" spans="2:75" s="29" customFormat="1" ht="22.5" customHeight="1" thickBot="1">
      <c r="B113" s="288" t="s">
        <v>102</v>
      </c>
      <c r="C113" s="221"/>
      <c r="D113" s="282"/>
      <c r="E113" s="283">
        <f t="shared" si="2"/>
        <v>0.6180555555555555</v>
      </c>
      <c r="F113" s="221"/>
      <c r="G113" s="221"/>
      <c r="H113" s="221"/>
      <c r="I113" s="221"/>
      <c r="J113" s="221"/>
      <c r="K113" s="282"/>
      <c r="L113" s="289" t="s">
        <v>342</v>
      </c>
      <c r="M113" s="286"/>
      <c r="N113" s="286"/>
      <c r="O113" s="286"/>
      <c r="P113" s="286"/>
      <c r="Q113" s="286"/>
      <c r="R113" s="286"/>
      <c r="S113" s="217" t="s">
        <v>94</v>
      </c>
      <c r="T113" s="217"/>
      <c r="U113" s="285" t="s">
        <v>331</v>
      </c>
      <c r="V113" s="286"/>
      <c r="W113" s="286"/>
      <c r="X113" s="286"/>
      <c r="Y113" s="286"/>
      <c r="Z113" s="286"/>
      <c r="AA113" s="286"/>
      <c r="AB113" s="290" t="s">
        <v>340</v>
      </c>
      <c r="AC113" s="212"/>
      <c r="AD113" s="212"/>
      <c r="AE113" s="212"/>
      <c r="AF113" s="212"/>
      <c r="AG113" s="78" t="s">
        <v>95</v>
      </c>
      <c r="AH113" s="275" t="s">
        <v>333</v>
      </c>
      <c r="AI113" s="212"/>
      <c r="AJ113" s="212"/>
      <c r="AK113" s="212"/>
      <c r="AL113" s="276"/>
      <c r="AM113" s="221" t="s">
        <v>102</v>
      </c>
      <c r="AN113" s="221"/>
      <c r="AO113" s="282"/>
      <c r="AP113" s="283">
        <f t="shared" si="3"/>
        <v>0.6180555555555555</v>
      </c>
      <c r="AQ113" s="221"/>
      <c r="AR113" s="221"/>
      <c r="AS113" s="221"/>
      <c r="AT113" s="221"/>
      <c r="AU113" s="221"/>
      <c r="AV113" s="282"/>
      <c r="AW113" s="289" t="s">
        <v>343</v>
      </c>
      <c r="AX113" s="286"/>
      <c r="AY113" s="286"/>
      <c r="AZ113" s="286"/>
      <c r="BA113" s="286"/>
      <c r="BB113" s="286"/>
      <c r="BC113" s="286"/>
      <c r="BD113" s="217" t="s">
        <v>94</v>
      </c>
      <c r="BE113" s="217"/>
      <c r="BF113" s="285" t="s">
        <v>329</v>
      </c>
      <c r="BG113" s="286"/>
      <c r="BH113" s="286"/>
      <c r="BI113" s="286"/>
      <c r="BJ113" s="286"/>
      <c r="BK113" s="286"/>
      <c r="BL113" s="287"/>
      <c r="BM113" s="290" t="s">
        <v>338</v>
      </c>
      <c r="BN113" s="212"/>
      <c r="BO113" s="212"/>
      <c r="BP113" s="212"/>
      <c r="BQ113" s="212"/>
      <c r="BR113" s="78" t="s">
        <v>95</v>
      </c>
      <c r="BS113" s="275" t="s">
        <v>339</v>
      </c>
      <c r="BT113" s="212"/>
      <c r="BU113" s="212"/>
      <c r="BV113" s="212"/>
      <c r="BW113" s="213"/>
    </row>
    <row r="114" spans="2:75" s="29" customFormat="1" ht="9.75" customHeight="1">
      <c r="B114" s="80"/>
      <c r="C114" s="80"/>
      <c r="D114" s="80"/>
      <c r="E114" s="40"/>
      <c r="F114" s="80"/>
      <c r="G114" s="80"/>
      <c r="H114" s="80"/>
      <c r="I114" s="80"/>
      <c r="J114" s="80"/>
      <c r="K114" s="80"/>
      <c r="L114" s="41"/>
      <c r="M114" s="42"/>
      <c r="N114" s="42"/>
      <c r="O114" s="42"/>
      <c r="P114" s="42"/>
      <c r="Q114" s="42"/>
      <c r="R114" s="42"/>
      <c r="S114" s="80"/>
      <c r="T114" s="80"/>
      <c r="U114" s="41"/>
      <c r="V114" s="42"/>
      <c r="W114" s="42"/>
      <c r="X114" s="42"/>
      <c r="Y114" s="42"/>
      <c r="Z114" s="42"/>
      <c r="AA114" s="42"/>
      <c r="AB114" s="41"/>
      <c r="AC114" s="42"/>
      <c r="AD114" s="42"/>
      <c r="AE114" s="42"/>
      <c r="AF114" s="42"/>
      <c r="AG114" s="80"/>
      <c r="AH114" s="41"/>
      <c r="AI114" s="42"/>
      <c r="AJ114" s="42"/>
      <c r="AK114" s="42"/>
      <c r="AL114" s="42"/>
      <c r="AM114" s="80"/>
      <c r="AN114" s="80"/>
      <c r="AO114" s="80"/>
      <c r="AP114" s="40"/>
      <c r="AQ114" s="80"/>
      <c r="AR114" s="80"/>
      <c r="AS114" s="80"/>
      <c r="AT114" s="80"/>
      <c r="AU114" s="80"/>
      <c r="AV114" s="80"/>
      <c r="AW114" s="41"/>
      <c r="AX114" s="42"/>
      <c r="AY114" s="42"/>
      <c r="AZ114" s="42"/>
      <c r="BA114" s="42"/>
      <c r="BB114" s="42"/>
      <c r="BC114" s="42"/>
      <c r="BD114" s="80"/>
      <c r="BE114" s="80"/>
      <c r="BF114" s="41"/>
      <c r="BG114" s="42"/>
      <c r="BH114" s="42"/>
      <c r="BI114" s="42"/>
      <c r="BJ114" s="42"/>
      <c r="BK114" s="42"/>
      <c r="BL114" s="42"/>
      <c r="BM114" s="41"/>
      <c r="BN114" s="42"/>
      <c r="BO114" s="42"/>
      <c r="BP114" s="42"/>
      <c r="BQ114" s="42"/>
      <c r="BR114" s="80"/>
      <c r="BS114" s="41"/>
      <c r="BT114" s="42"/>
      <c r="BU114" s="42"/>
      <c r="BV114" s="42"/>
      <c r="BW114" s="42"/>
    </row>
    <row r="115" spans="2:75" s="29" customFormat="1" ht="22.5" customHeight="1">
      <c r="B115" s="188" t="s">
        <v>242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</row>
    <row r="116" spans="2:75" s="29" customFormat="1" ht="22.5" customHeight="1">
      <c r="B116" s="272" t="s">
        <v>109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72"/>
      <c r="BS116" s="272"/>
      <c r="BT116" s="272"/>
      <c r="BU116" s="272"/>
      <c r="BV116" s="272"/>
      <c r="BW116" s="272"/>
    </row>
    <row r="117" spans="3:53" s="29" customFormat="1" ht="20.25" customHeight="1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1"/>
      <c r="X117" s="30"/>
      <c r="Y117" s="30"/>
      <c r="Z117" s="30"/>
      <c r="AA117" s="30"/>
      <c r="AB117" s="30"/>
      <c r="AC117" s="30"/>
      <c r="AD117" s="30"/>
      <c r="AE117" s="30"/>
      <c r="AF117" s="230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5"/>
      <c r="AW117" s="30"/>
      <c r="AX117" s="30"/>
      <c r="AY117" s="30"/>
      <c r="AZ117" s="30"/>
      <c r="BA117" s="30"/>
    </row>
    <row r="118" spans="3:53" s="29" customFormat="1" ht="9.75" customHeight="1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M118" s="32"/>
      <c r="AW118" s="30"/>
      <c r="AX118" s="30"/>
      <c r="AY118" s="30"/>
      <c r="AZ118" s="30"/>
      <c r="BA118" s="30"/>
    </row>
    <row r="119" spans="3:53" s="29" customFormat="1" ht="9.75" customHeight="1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M119" s="32"/>
      <c r="AW119" s="30"/>
      <c r="AX119" s="30"/>
      <c r="AY119" s="30"/>
      <c r="AZ119" s="30"/>
      <c r="BA119" s="30"/>
    </row>
    <row r="120" spans="3:58" s="29" customFormat="1" ht="9.75" customHeight="1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4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</row>
    <row r="121" spans="3:59" s="29" customFormat="1" ht="9" customHeight="1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2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J121" s="66"/>
      <c r="AK121" s="68"/>
      <c r="AL121" s="68"/>
      <c r="AM121" s="68"/>
      <c r="AN121" s="68"/>
      <c r="AO121" s="68"/>
      <c r="AW121" s="30"/>
      <c r="AX121" s="30"/>
      <c r="AY121" s="30"/>
      <c r="AZ121" s="30"/>
      <c r="BA121" s="30"/>
      <c r="BB121" s="30"/>
      <c r="BG121" s="32"/>
    </row>
    <row r="122" spans="3:59" s="29" customFormat="1" ht="14.25" customHeight="1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2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J122" s="35"/>
      <c r="AK122" s="270" t="s">
        <v>110</v>
      </c>
      <c r="AL122" s="270"/>
      <c r="AM122" s="270"/>
      <c r="AN122" s="270"/>
      <c r="AO122" s="35"/>
      <c r="AW122" s="30"/>
      <c r="AX122" s="30"/>
      <c r="AY122" s="30"/>
      <c r="AZ122" s="30"/>
      <c r="BA122" s="30"/>
      <c r="BB122" s="30"/>
      <c r="BG122" s="32"/>
    </row>
    <row r="123" spans="3:68" s="29" customFormat="1" ht="9" customHeight="1">
      <c r="C123" s="30"/>
      <c r="D123" s="30"/>
      <c r="E123" s="30"/>
      <c r="F123" s="30"/>
      <c r="G123" s="30"/>
      <c r="H123" s="30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4"/>
      <c r="T123" s="33"/>
      <c r="U123" s="33"/>
      <c r="V123" s="33"/>
      <c r="W123" s="33"/>
      <c r="X123" s="33"/>
      <c r="Y123" s="33"/>
      <c r="Z123" s="33"/>
      <c r="AA123" s="33"/>
      <c r="AB123" s="33"/>
      <c r="AC123" s="30"/>
      <c r="AD123" s="30"/>
      <c r="AE123" s="30"/>
      <c r="AI123" s="30"/>
      <c r="AJ123" s="35"/>
      <c r="AK123" s="35"/>
      <c r="AL123" s="35"/>
      <c r="AM123" s="35"/>
      <c r="AN123" s="35"/>
      <c r="AO123" s="35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4"/>
      <c r="BH123" s="33"/>
      <c r="BI123" s="33"/>
      <c r="BJ123" s="33"/>
      <c r="BK123" s="33"/>
      <c r="BL123" s="33"/>
      <c r="BM123" s="33"/>
      <c r="BN123" s="33"/>
      <c r="BO123" s="33"/>
      <c r="BP123" s="33"/>
    </row>
    <row r="124" spans="3:69" s="29" customFormat="1" ht="9.75" customHeight="1">
      <c r="C124" s="30"/>
      <c r="D124" s="30"/>
      <c r="E124" s="30"/>
      <c r="F124" s="30"/>
      <c r="G124" s="30"/>
      <c r="H124" s="30"/>
      <c r="I124" s="32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2"/>
      <c r="AD124" s="30"/>
      <c r="AE124" s="30"/>
      <c r="AI124" s="30"/>
      <c r="AJ124" s="30"/>
      <c r="AK124" s="67"/>
      <c r="AL124" s="67"/>
      <c r="AM124" s="67"/>
      <c r="AN124" s="30"/>
      <c r="AW124" s="32"/>
      <c r="AX124" s="30"/>
      <c r="AY124" s="30"/>
      <c r="AZ124" s="30"/>
      <c r="BA124" s="30"/>
      <c r="BQ124" s="32"/>
    </row>
    <row r="125" spans="1:75" s="29" customFormat="1" ht="14.25" customHeight="1">
      <c r="A125" s="30"/>
      <c r="B125" s="30"/>
      <c r="C125" s="30"/>
      <c r="D125" s="30"/>
      <c r="E125" s="30"/>
      <c r="F125" s="30"/>
      <c r="G125" s="30"/>
      <c r="H125" s="30"/>
      <c r="I125" s="32"/>
      <c r="J125" s="30"/>
      <c r="K125" s="30"/>
      <c r="L125" s="30"/>
      <c r="M125" s="30"/>
      <c r="N125" s="30"/>
      <c r="O125" s="30"/>
      <c r="P125" s="270" t="s">
        <v>100</v>
      </c>
      <c r="Q125" s="273"/>
      <c r="R125" s="273"/>
      <c r="S125" s="273"/>
      <c r="T125" s="273"/>
      <c r="U125" s="273"/>
      <c r="V125" s="30"/>
      <c r="W125" s="30"/>
      <c r="X125" s="30"/>
      <c r="Y125" s="30"/>
      <c r="Z125" s="30"/>
      <c r="AA125" s="30"/>
      <c r="AB125" s="30"/>
      <c r="AC125" s="32"/>
      <c r="AD125" s="30"/>
      <c r="AE125" s="30"/>
      <c r="AF125" s="30"/>
      <c r="AG125" s="30"/>
      <c r="AH125" s="30"/>
      <c r="AI125" s="30"/>
      <c r="AJ125" s="30"/>
      <c r="AK125" s="67"/>
      <c r="AL125" s="67"/>
      <c r="AM125" s="67"/>
      <c r="AN125" s="30"/>
      <c r="AO125" s="30"/>
      <c r="AP125" s="30"/>
      <c r="AQ125" s="30"/>
      <c r="AR125" s="30"/>
      <c r="AS125" s="30"/>
      <c r="AT125" s="30"/>
      <c r="AU125" s="30"/>
      <c r="AV125" s="30"/>
      <c r="AW125" s="32"/>
      <c r="AX125" s="30"/>
      <c r="AY125" s="30"/>
      <c r="AZ125" s="30"/>
      <c r="BA125" s="30"/>
      <c r="BB125" s="30"/>
      <c r="BC125" s="30"/>
      <c r="BD125" s="270" t="s">
        <v>102</v>
      </c>
      <c r="BE125" s="273"/>
      <c r="BF125" s="273"/>
      <c r="BG125" s="273"/>
      <c r="BH125" s="273"/>
      <c r="BI125" s="273"/>
      <c r="BJ125" s="30"/>
      <c r="BK125" s="30"/>
      <c r="BL125" s="30"/>
      <c r="BM125" s="30"/>
      <c r="BN125" s="30"/>
      <c r="BO125" s="30"/>
      <c r="BP125" s="30"/>
      <c r="BQ125" s="36"/>
      <c r="BR125" s="67"/>
      <c r="BS125" s="67"/>
      <c r="BT125" s="67"/>
      <c r="BU125" s="67"/>
      <c r="BV125" s="67"/>
      <c r="BW125" s="67"/>
    </row>
    <row r="126" spans="4:73" s="29" customFormat="1" ht="9.75" customHeight="1">
      <c r="D126" s="33"/>
      <c r="E126" s="33"/>
      <c r="F126" s="33"/>
      <c r="G126" s="33"/>
      <c r="H126" s="33"/>
      <c r="I126" s="34"/>
      <c r="J126" s="33"/>
      <c r="K126" s="33"/>
      <c r="L126" s="33"/>
      <c r="M126" s="33"/>
      <c r="X126" s="33"/>
      <c r="Y126" s="33"/>
      <c r="Z126" s="33"/>
      <c r="AA126" s="33"/>
      <c r="AB126" s="33"/>
      <c r="AC126" s="34"/>
      <c r="AD126" s="33"/>
      <c r="AE126" s="33"/>
      <c r="AF126" s="33"/>
      <c r="AG126" s="33"/>
      <c r="AI126" s="30"/>
      <c r="AJ126" s="30"/>
      <c r="AK126" s="67"/>
      <c r="AL126" s="67"/>
      <c r="AM126" s="67"/>
      <c r="AN126" s="30"/>
      <c r="AR126" s="33"/>
      <c r="AS126" s="33"/>
      <c r="AT126" s="33"/>
      <c r="AU126" s="33"/>
      <c r="AV126" s="33"/>
      <c r="AW126" s="34"/>
      <c r="AX126" s="33"/>
      <c r="AY126" s="33"/>
      <c r="AZ126" s="33"/>
      <c r="BA126" s="33"/>
      <c r="BL126" s="33"/>
      <c r="BM126" s="33"/>
      <c r="BN126" s="33"/>
      <c r="BO126" s="33"/>
      <c r="BP126" s="33"/>
      <c r="BQ126" s="34"/>
      <c r="BR126" s="33"/>
      <c r="BS126" s="33"/>
      <c r="BT126" s="33"/>
      <c r="BU126" s="33"/>
    </row>
    <row r="127" spans="4:74" s="29" customFormat="1" ht="9" customHeight="1">
      <c r="D127" s="32"/>
      <c r="N127" s="32"/>
      <c r="X127" s="37"/>
      <c r="Y127" s="30"/>
      <c r="Z127" s="30"/>
      <c r="AA127" s="30"/>
      <c r="AB127" s="30"/>
      <c r="AC127" s="30"/>
      <c r="AD127" s="30"/>
      <c r="AE127" s="30"/>
      <c r="AF127" s="30"/>
      <c r="AG127" s="30"/>
      <c r="AH127" s="32"/>
      <c r="AR127" s="32"/>
      <c r="BB127" s="32"/>
      <c r="BL127" s="32"/>
      <c r="BV127" s="32"/>
    </row>
    <row r="128" spans="4:74" s="29" customFormat="1" ht="14.25" customHeight="1">
      <c r="D128" s="32"/>
      <c r="G128" s="252" t="s">
        <v>93</v>
      </c>
      <c r="H128" s="253"/>
      <c r="I128" s="253"/>
      <c r="J128" s="253"/>
      <c r="N128" s="32"/>
      <c r="X128" s="32"/>
      <c r="Y128" s="30"/>
      <c r="Z128" s="30"/>
      <c r="AA128" s="252" t="s">
        <v>96</v>
      </c>
      <c r="AB128" s="253"/>
      <c r="AC128" s="253"/>
      <c r="AD128" s="253"/>
      <c r="AE128" s="30"/>
      <c r="AF128" s="30"/>
      <c r="AG128" s="30"/>
      <c r="AH128" s="32"/>
      <c r="AR128" s="32"/>
      <c r="AU128" s="252" t="s">
        <v>97</v>
      </c>
      <c r="AV128" s="253"/>
      <c r="AW128" s="253"/>
      <c r="AX128" s="253"/>
      <c r="BB128" s="32"/>
      <c r="BL128" s="32"/>
      <c r="BO128" s="252" t="s">
        <v>99</v>
      </c>
      <c r="BP128" s="253"/>
      <c r="BQ128" s="253"/>
      <c r="BR128" s="253"/>
      <c r="BV128" s="32"/>
    </row>
    <row r="129" spans="4:74" s="29" customFormat="1" ht="9" customHeight="1" thickBot="1">
      <c r="D129" s="32"/>
      <c r="N129" s="32"/>
      <c r="X129" s="32"/>
      <c r="AH129" s="32"/>
      <c r="AR129" s="32"/>
      <c r="BB129" s="32"/>
      <c r="BL129" s="32"/>
      <c r="BV129" s="32"/>
    </row>
    <row r="130" spans="2:75" s="29" customFormat="1" ht="12" customHeight="1">
      <c r="B130" s="267" t="s">
        <v>111</v>
      </c>
      <c r="C130" s="268"/>
      <c r="D130" s="268"/>
      <c r="E130" s="269"/>
      <c r="F130" s="30"/>
      <c r="G130" s="30"/>
      <c r="H130" s="30"/>
      <c r="I130" s="30"/>
      <c r="J130" s="30"/>
      <c r="K130" s="30"/>
      <c r="L130" s="267" t="s">
        <v>112</v>
      </c>
      <c r="M130" s="268"/>
      <c r="N130" s="268"/>
      <c r="O130" s="269"/>
      <c r="P130" s="30"/>
      <c r="Q130" s="30"/>
      <c r="R130" s="30"/>
      <c r="S130" s="30"/>
      <c r="T130" s="30"/>
      <c r="U130" s="30"/>
      <c r="V130" s="267" t="s">
        <v>113</v>
      </c>
      <c r="W130" s="268"/>
      <c r="X130" s="268"/>
      <c r="Y130" s="269"/>
      <c r="Z130" s="30"/>
      <c r="AA130" s="30"/>
      <c r="AB130" s="30"/>
      <c r="AC130" s="30"/>
      <c r="AD130" s="30"/>
      <c r="AE130" s="30"/>
      <c r="AF130" s="267" t="s">
        <v>114</v>
      </c>
      <c r="AG130" s="268"/>
      <c r="AH130" s="268"/>
      <c r="AI130" s="269"/>
      <c r="AJ130" s="30"/>
      <c r="AK130" s="30"/>
      <c r="AL130" s="30"/>
      <c r="AM130" s="30"/>
      <c r="AN130" s="30"/>
      <c r="AO130" s="30"/>
      <c r="AP130" s="267" t="s">
        <v>115</v>
      </c>
      <c r="AQ130" s="268"/>
      <c r="AR130" s="268"/>
      <c r="AS130" s="269"/>
      <c r="AT130" s="30"/>
      <c r="AU130" s="30"/>
      <c r="AV130" s="30"/>
      <c r="AW130" s="30"/>
      <c r="AX130" s="30"/>
      <c r="AY130" s="30"/>
      <c r="AZ130" s="267" t="s">
        <v>116</v>
      </c>
      <c r="BA130" s="268"/>
      <c r="BB130" s="268"/>
      <c r="BC130" s="269"/>
      <c r="BD130" s="30"/>
      <c r="BE130" s="30"/>
      <c r="BF130" s="30"/>
      <c r="BG130" s="30"/>
      <c r="BH130" s="30"/>
      <c r="BI130" s="30"/>
      <c r="BJ130" s="267" t="s">
        <v>117</v>
      </c>
      <c r="BK130" s="268"/>
      <c r="BL130" s="268"/>
      <c r="BM130" s="269"/>
      <c r="BN130" s="30"/>
      <c r="BO130" s="30"/>
      <c r="BP130" s="30"/>
      <c r="BQ130" s="30"/>
      <c r="BR130" s="30"/>
      <c r="BS130" s="30"/>
      <c r="BT130" s="267" t="s">
        <v>118</v>
      </c>
      <c r="BU130" s="268"/>
      <c r="BV130" s="268"/>
      <c r="BW130" s="269"/>
    </row>
    <row r="131" spans="2:75" s="29" customFormat="1" ht="11.25" customHeight="1">
      <c r="B131" s="150" t="s">
        <v>119</v>
      </c>
      <c r="C131" s="151"/>
      <c r="D131" s="151"/>
      <c r="E131" s="241"/>
      <c r="F131" s="30"/>
      <c r="G131" s="30"/>
      <c r="H131" s="30"/>
      <c r="I131" s="30"/>
      <c r="J131" s="30"/>
      <c r="K131" s="30"/>
      <c r="L131" s="150" t="s">
        <v>119</v>
      </c>
      <c r="M131" s="151"/>
      <c r="N131" s="151"/>
      <c r="O131" s="241"/>
      <c r="P131" s="30"/>
      <c r="Q131" s="30"/>
      <c r="R131" s="30"/>
      <c r="S131" s="30"/>
      <c r="T131" s="30"/>
      <c r="U131" s="30"/>
      <c r="V131" s="150" t="s">
        <v>119</v>
      </c>
      <c r="W131" s="151"/>
      <c r="X131" s="151"/>
      <c r="Y131" s="241"/>
      <c r="Z131" s="30"/>
      <c r="AA131" s="30"/>
      <c r="AB131" s="30"/>
      <c r="AC131" s="30"/>
      <c r="AD131" s="30"/>
      <c r="AE131" s="30"/>
      <c r="AF131" s="150" t="s">
        <v>119</v>
      </c>
      <c r="AG131" s="151"/>
      <c r="AH131" s="151"/>
      <c r="AI131" s="241"/>
      <c r="AJ131" s="30"/>
      <c r="AK131" s="30"/>
      <c r="AL131" s="30"/>
      <c r="AM131" s="30"/>
      <c r="AN131" s="30"/>
      <c r="AO131" s="30"/>
      <c r="AP131" s="150" t="s">
        <v>119</v>
      </c>
      <c r="AQ131" s="151"/>
      <c r="AR131" s="151"/>
      <c r="AS131" s="241"/>
      <c r="AT131" s="30"/>
      <c r="AU131" s="30"/>
      <c r="AV131" s="30"/>
      <c r="AW131" s="30"/>
      <c r="AX131" s="30"/>
      <c r="AY131" s="30"/>
      <c r="AZ131" s="150" t="s">
        <v>119</v>
      </c>
      <c r="BA131" s="151"/>
      <c r="BB131" s="151"/>
      <c r="BC131" s="241"/>
      <c r="BD131" s="30"/>
      <c r="BE131" s="30"/>
      <c r="BF131" s="30"/>
      <c r="BG131" s="30"/>
      <c r="BH131" s="30"/>
      <c r="BI131" s="30"/>
      <c r="BJ131" s="150" t="s">
        <v>119</v>
      </c>
      <c r="BK131" s="151"/>
      <c r="BL131" s="151"/>
      <c r="BM131" s="241"/>
      <c r="BN131" s="30"/>
      <c r="BO131" s="30"/>
      <c r="BP131" s="30"/>
      <c r="BQ131" s="30"/>
      <c r="BR131" s="30"/>
      <c r="BS131" s="30"/>
      <c r="BT131" s="150" t="s">
        <v>119</v>
      </c>
      <c r="BU131" s="151"/>
      <c r="BV131" s="151"/>
      <c r="BW131" s="241"/>
    </row>
    <row r="132" spans="2:75" s="29" customFormat="1" ht="4.5" customHeight="1">
      <c r="B132" s="261"/>
      <c r="C132" s="262"/>
      <c r="D132" s="262"/>
      <c r="E132" s="263"/>
      <c r="F132" s="30"/>
      <c r="G132" s="30"/>
      <c r="H132" s="30"/>
      <c r="I132" s="30"/>
      <c r="J132" s="30"/>
      <c r="K132" s="30"/>
      <c r="L132" s="261"/>
      <c r="M132" s="262"/>
      <c r="N132" s="262"/>
      <c r="O132" s="263"/>
      <c r="P132" s="30"/>
      <c r="Q132" s="30"/>
      <c r="R132" s="30"/>
      <c r="S132" s="30"/>
      <c r="T132" s="30"/>
      <c r="U132" s="30"/>
      <c r="V132" s="261"/>
      <c r="W132" s="262"/>
      <c r="X132" s="262"/>
      <c r="Y132" s="263"/>
      <c r="Z132" s="30"/>
      <c r="AA132" s="30"/>
      <c r="AB132" s="30"/>
      <c r="AC132" s="30"/>
      <c r="AD132" s="30"/>
      <c r="AE132" s="30"/>
      <c r="AF132" s="261"/>
      <c r="AG132" s="262"/>
      <c r="AH132" s="262"/>
      <c r="AI132" s="263"/>
      <c r="AJ132" s="30"/>
      <c r="AK132" s="30"/>
      <c r="AL132" s="30"/>
      <c r="AM132" s="30"/>
      <c r="AN132" s="30"/>
      <c r="AO132" s="30"/>
      <c r="AP132" s="261"/>
      <c r="AQ132" s="262"/>
      <c r="AR132" s="262"/>
      <c r="AS132" s="263"/>
      <c r="AT132" s="30"/>
      <c r="AU132" s="30"/>
      <c r="AV132" s="30"/>
      <c r="AW132" s="30"/>
      <c r="AX132" s="30"/>
      <c r="AY132" s="30"/>
      <c r="AZ132" s="261"/>
      <c r="BA132" s="262"/>
      <c r="BB132" s="262"/>
      <c r="BC132" s="263"/>
      <c r="BD132" s="30"/>
      <c r="BE132" s="30"/>
      <c r="BF132" s="30"/>
      <c r="BG132" s="30"/>
      <c r="BH132" s="30"/>
      <c r="BI132" s="30"/>
      <c r="BJ132" s="69"/>
      <c r="BK132" s="70"/>
      <c r="BL132" s="70"/>
      <c r="BM132" s="71"/>
      <c r="BN132" s="30"/>
      <c r="BO132" s="30"/>
      <c r="BP132" s="30"/>
      <c r="BQ132" s="30"/>
      <c r="BR132" s="30"/>
      <c r="BS132" s="30"/>
      <c r="BT132" s="261"/>
      <c r="BU132" s="262"/>
      <c r="BV132" s="262"/>
      <c r="BW132" s="263"/>
    </row>
    <row r="133" spans="2:75" s="29" customFormat="1" ht="72" customHeight="1">
      <c r="B133" s="264"/>
      <c r="C133" s="265"/>
      <c r="D133" s="265"/>
      <c r="E133" s="266"/>
      <c r="F133" s="30"/>
      <c r="G133" s="30"/>
      <c r="H133" s="30"/>
      <c r="I133" s="30"/>
      <c r="J133" s="30"/>
      <c r="K133" s="30"/>
      <c r="L133" s="264"/>
      <c r="M133" s="265"/>
      <c r="N133" s="265"/>
      <c r="O133" s="266"/>
      <c r="P133" s="30"/>
      <c r="Q133" s="30"/>
      <c r="R133" s="30"/>
      <c r="S133" s="30"/>
      <c r="T133" s="30"/>
      <c r="U133" s="30"/>
      <c r="V133" s="264"/>
      <c r="W133" s="265"/>
      <c r="X133" s="265"/>
      <c r="Y133" s="266"/>
      <c r="Z133" s="30"/>
      <c r="AA133" s="30"/>
      <c r="AB133" s="30"/>
      <c r="AC133" s="30"/>
      <c r="AD133" s="30"/>
      <c r="AE133" s="30"/>
      <c r="AF133" s="264"/>
      <c r="AG133" s="265"/>
      <c r="AH133" s="265"/>
      <c r="AI133" s="266"/>
      <c r="AJ133" s="30"/>
      <c r="AK133" s="30"/>
      <c r="AL133" s="30"/>
      <c r="AM133" s="30"/>
      <c r="AN133" s="30"/>
      <c r="AO133" s="30"/>
      <c r="AP133" s="264"/>
      <c r="AQ133" s="265"/>
      <c r="AR133" s="265"/>
      <c r="AS133" s="266"/>
      <c r="AT133" s="30"/>
      <c r="AU133" s="30"/>
      <c r="AV133" s="30"/>
      <c r="AW133" s="30"/>
      <c r="AX133" s="30"/>
      <c r="AY133" s="30"/>
      <c r="AZ133" s="264"/>
      <c r="BA133" s="265"/>
      <c r="BB133" s="265"/>
      <c r="BC133" s="266"/>
      <c r="BD133" s="30"/>
      <c r="BE133" s="30"/>
      <c r="BF133" s="30"/>
      <c r="BG133" s="30"/>
      <c r="BH133" s="30"/>
      <c r="BI133" s="30"/>
      <c r="BJ133" s="264"/>
      <c r="BK133" s="265"/>
      <c r="BL133" s="265"/>
      <c r="BM133" s="266"/>
      <c r="BN133" s="30"/>
      <c r="BO133" s="30"/>
      <c r="BP133" s="30"/>
      <c r="BQ133" s="30"/>
      <c r="BR133" s="30"/>
      <c r="BS133" s="30"/>
      <c r="BT133" s="264"/>
      <c r="BU133" s="265"/>
      <c r="BV133" s="265"/>
      <c r="BW133" s="266"/>
    </row>
    <row r="134" spans="2:75" s="29" customFormat="1" ht="4.5" customHeight="1" thickBot="1">
      <c r="B134" s="249"/>
      <c r="C134" s="250"/>
      <c r="D134" s="250"/>
      <c r="E134" s="251"/>
      <c r="F134" s="30"/>
      <c r="G134" s="30"/>
      <c r="H134" s="30"/>
      <c r="I134" s="30"/>
      <c r="J134" s="30"/>
      <c r="K134" s="30"/>
      <c r="L134" s="249"/>
      <c r="M134" s="250"/>
      <c r="N134" s="250"/>
      <c r="O134" s="251"/>
      <c r="P134" s="30"/>
      <c r="Q134" s="30"/>
      <c r="R134" s="30"/>
      <c r="S134" s="30"/>
      <c r="T134" s="30"/>
      <c r="U134" s="30"/>
      <c r="V134" s="249"/>
      <c r="W134" s="250"/>
      <c r="X134" s="250"/>
      <c r="Y134" s="251"/>
      <c r="Z134" s="30"/>
      <c r="AA134" s="30"/>
      <c r="AB134" s="30"/>
      <c r="AC134" s="30"/>
      <c r="AD134" s="30"/>
      <c r="AE134" s="30"/>
      <c r="AF134" s="249"/>
      <c r="AG134" s="250"/>
      <c r="AH134" s="250"/>
      <c r="AI134" s="251"/>
      <c r="AJ134" s="30"/>
      <c r="AK134" s="30"/>
      <c r="AL134" s="30"/>
      <c r="AM134" s="30"/>
      <c r="AN134" s="30"/>
      <c r="AO134" s="30"/>
      <c r="AP134" s="249"/>
      <c r="AQ134" s="250"/>
      <c r="AR134" s="250"/>
      <c r="AS134" s="251"/>
      <c r="AT134" s="30"/>
      <c r="AU134" s="30"/>
      <c r="AV134" s="30"/>
      <c r="AW134" s="30"/>
      <c r="AX134" s="30"/>
      <c r="AY134" s="30"/>
      <c r="AZ134" s="249"/>
      <c r="BA134" s="250"/>
      <c r="BB134" s="250"/>
      <c r="BC134" s="251"/>
      <c r="BD134" s="30"/>
      <c r="BE134" s="30"/>
      <c r="BF134" s="30"/>
      <c r="BG134" s="30"/>
      <c r="BH134" s="30"/>
      <c r="BI134" s="30"/>
      <c r="BJ134" s="72"/>
      <c r="BK134" s="73"/>
      <c r="BL134" s="73"/>
      <c r="BM134" s="74"/>
      <c r="BN134" s="30"/>
      <c r="BO134" s="30"/>
      <c r="BP134" s="30"/>
      <c r="BQ134" s="30"/>
      <c r="BR134" s="30"/>
      <c r="BS134" s="30"/>
      <c r="BT134" s="249"/>
      <c r="BU134" s="250"/>
      <c r="BV134" s="250"/>
      <c r="BW134" s="251"/>
    </row>
    <row r="135" spans="2:75" s="29" customFormat="1" ht="9" customHeight="1">
      <c r="B135" s="30"/>
      <c r="C135" s="30"/>
      <c r="D135" s="30"/>
      <c r="E135" s="30"/>
      <c r="F135" s="30"/>
      <c r="G135" s="30"/>
      <c r="H135" s="38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8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8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8"/>
      <c r="BQ135" s="30"/>
      <c r="BR135" s="30"/>
      <c r="BS135" s="30"/>
      <c r="BT135" s="30"/>
      <c r="BU135" s="30"/>
      <c r="BV135" s="30"/>
      <c r="BW135" s="30"/>
    </row>
    <row r="136" spans="2:75" s="29" customFormat="1" ht="14.25" customHeight="1">
      <c r="B136" s="30"/>
      <c r="C136" s="30"/>
      <c r="D136" s="30"/>
      <c r="E136" s="30"/>
      <c r="F136" s="30"/>
      <c r="G136" s="30"/>
      <c r="H136" s="38"/>
      <c r="I136" s="30"/>
      <c r="J136" s="30"/>
      <c r="K136" s="30"/>
      <c r="L136" s="30"/>
      <c r="M136" s="30"/>
      <c r="N136" s="30"/>
      <c r="O136" s="30"/>
      <c r="P136" s="30"/>
      <c r="Q136" s="271" t="s">
        <v>98</v>
      </c>
      <c r="R136" s="271"/>
      <c r="S136" s="271"/>
      <c r="T136" s="271"/>
      <c r="U136" s="30"/>
      <c r="V136" s="30"/>
      <c r="W136" s="30"/>
      <c r="X136" s="30"/>
      <c r="Y136" s="30"/>
      <c r="Z136" s="30"/>
      <c r="AA136" s="30"/>
      <c r="AB136" s="38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8"/>
      <c r="AW136" s="30"/>
      <c r="AX136" s="30"/>
      <c r="AY136" s="30"/>
      <c r="AZ136" s="30"/>
      <c r="BA136" s="30"/>
      <c r="BB136" s="30"/>
      <c r="BC136" s="30"/>
      <c r="BD136" s="30"/>
      <c r="BE136" s="270" t="s">
        <v>101</v>
      </c>
      <c r="BF136" s="270"/>
      <c r="BG136" s="270"/>
      <c r="BH136" s="270"/>
      <c r="BI136" s="30"/>
      <c r="BJ136" s="30"/>
      <c r="BK136" s="30"/>
      <c r="BL136" s="30"/>
      <c r="BM136" s="30"/>
      <c r="BN136" s="30"/>
      <c r="BO136" s="30"/>
      <c r="BP136" s="38"/>
      <c r="BQ136" s="30"/>
      <c r="BR136" s="30"/>
      <c r="BS136" s="30"/>
      <c r="BT136" s="30"/>
      <c r="BU136" s="30"/>
      <c r="BV136" s="30"/>
      <c r="BW136" s="30"/>
    </row>
    <row r="137" spans="2:75" s="29" customFormat="1" ht="9" customHeight="1">
      <c r="B137" s="30"/>
      <c r="C137" s="30"/>
      <c r="D137" s="30"/>
      <c r="E137" s="30"/>
      <c r="F137" s="30"/>
      <c r="G137" s="30"/>
      <c r="H137" s="38"/>
      <c r="I137" s="34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9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8"/>
      <c r="AW137" s="34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9"/>
      <c r="BQ137" s="30"/>
      <c r="BR137" s="30"/>
      <c r="BS137" s="30"/>
      <c r="BT137" s="30"/>
      <c r="BU137" s="30"/>
      <c r="BV137" s="30"/>
      <c r="BW137" s="30"/>
    </row>
    <row r="138" spans="2:75" s="29" customFormat="1" ht="22.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2:75" s="29" customFormat="1" ht="22.5" customHeight="1">
      <c r="B139" s="272" t="s">
        <v>120</v>
      </c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</row>
    <row r="140" spans="3:53" s="29" customFormat="1" ht="20.25" customHeight="1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1"/>
      <c r="X140" s="30"/>
      <c r="Y140" s="30"/>
      <c r="Z140" s="30"/>
      <c r="AA140" s="30"/>
      <c r="AB140" s="30"/>
      <c r="AC140" s="30"/>
      <c r="AD140" s="30"/>
      <c r="AE140" s="30"/>
      <c r="AF140" s="230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5"/>
      <c r="AW140" s="30"/>
      <c r="AX140" s="30"/>
      <c r="AY140" s="30"/>
      <c r="AZ140" s="30"/>
      <c r="BA140" s="30"/>
    </row>
    <row r="141" spans="3:53" s="29" customFormat="1" ht="9" customHeight="1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M141" s="32"/>
      <c r="AW141" s="30"/>
      <c r="AX141" s="30"/>
      <c r="AY141" s="30"/>
      <c r="AZ141" s="30"/>
      <c r="BA141" s="30"/>
    </row>
    <row r="142" spans="3:53" s="29" customFormat="1" ht="9.75" customHeight="1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M142" s="32"/>
      <c r="AW142" s="30"/>
      <c r="AX142" s="30"/>
      <c r="AY142" s="30"/>
      <c r="AZ142" s="30"/>
      <c r="BA142" s="30"/>
    </row>
    <row r="143" spans="3:58" s="29" customFormat="1" ht="9.75" customHeight="1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4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</row>
    <row r="144" spans="3:59" s="29" customFormat="1" ht="9" customHeight="1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2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J144" s="66"/>
      <c r="AK144" s="68"/>
      <c r="AL144" s="68"/>
      <c r="AM144" s="68"/>
      <c r="AN144" s="68"/>
      <c r="AO144" s="68"/>
      <c r="AW144" s="30"/>
      <c r="AX144" s="30"/>
      <c r="AY144" s="30"/>
      <c r="AZ144" s="30"/>
      <c r="BA144" s="30"/>
      <c r="BB144" s="30"/>
      <c r="BG144" s="32"/>
    </row>
    <row r="145" spans="3:59" s="29" customFormat="1" ht="14.25" customHeight="1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2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J145" s="35"/>
      <c r="AK145" s="270" t="s">
        <v>121</v>
      </c>
      <c r="AL145" s="270"/>
      <c r="AM145" s="270"/>
      <c r="AN145" s="270"/>
      <c r="AO145" s="35"/>
      <c r="AW145" s="30"/>
      <c r="AX145" s="30"/>
      <c r="AY145" s="30"/>
      <c r="AZ145" s="30"/>
      <c r="BA145" s="30"/>
      <c r="BB145" s="30"/>
      <c r="BG145" s="32"/>
    </row>
    <row r="146" spans="3:68" s="29" customFormat="1" ht="9" customHeight="1">
      <c r="C146" s="30"/>
      <c r="D146" s="30"/>
      <c r="E146" s="30"/>
      <c r="F146" s="30"/>
      <c r="G146" s="30"/>
      <c r="H146" s="30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4"/>
      <c r="T146" s="33"/>
      <c r="U146" s="33"/>
      <c r="V146" s="33"/>
      <c r="W146" s="33"/>
      <c r="X146" s="33"/>
      <c r="Y146" s="33"/>
      <c r="Z146" s="33"/>
      <c r="AA146" s="33"/>
      <c r="AB146" s="33"/>
      <c r="AC146" s="30"/>
      <c r="AD146" s="30"/>
      <c r="AE146" s="30"/>
      <c r="AI146" s="30"/>
      <c r="AJ146" s="35"/>
      <c r="AK146" s="35"/>
      <c r="AL146" s="35"/>
      <c r="AM146" s="35"/>
      <c r="AN146" s="35"/>
      <c r="AO146" s="35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4"/>
      <c r="BH146" s="33"/>
      <c r="BI146" s="33"/>
      <c r="BJ146" s="33"/>
      <c r="BK146" s="33"/>
      <c r="BL146" s="33"/>
      <c r="BM146" s="33"/>
      <c r="BN146" s="33"/>
      <c r="BO146" s="33"/>
      <c r="BP146" s="33"/>
    </row>
    <row r="147" spans="3:69" s="29" customFormat="1" ht="9" customHeight="1">
      <c r="C147" s="30"/>
      <c r="D147" s="30"/>
      <c r="E147" s="30"/>
      <c r="F147" s="30"/>
      <c r="G147" s="30"/>
      <c r="H147" s="30"/>
      <c r="I147" s="32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2"/>
      <c r="AD147" s="30"/>
      <c r="AE147" s="30"/>
      <c r="AI147" s="30"/>
      <c r="AJ147" s="30"/>
      <c r="AK147" s="67"/>
      <c r="AL147" s="67"/>
      <c r="AM147" s="67"/>
      <c r="AN147" s="30"/>
      <c r="AW147" s="32"/>
      <c r="AX147" s="30"/>
      <c r="AY147" s="30"/>
      <c r="AZ147" s="30"/>
      <c r="BA147" s="30"/>
      <c r="BQ147" s="32"/>
    </row>
    <row r="148" spans="1:75" s="29" customFormat="1" ht="14.25" customHeight="1">
      <c r="A148" s="30"/>
      <c r="B148" s="30"/>
      <c r="C148" s="30"/>
      <c r="D148" s="30"/>
      <c r="E148" s="30"/>
      <c r="F148" s="30"/>
      <c r="G148" s="30"/>
      <c r="H148" s="30"/>
      <c r="I148" s="32"/>
      <c r="J148" s="30"/>
      <c r="K148" s="30"/>
      <c r="L148" s="30"/>
      <c r="M148" s="30"/>
      <c r="N148" s="30"/>
      <c r="O148" s="30"/>
      <c r="P148" s="35"/>
      <c r="Q148" s="252" t="s">
        <v>138</v>
      </c>
      <c r="R148" s="253"/>
      <c r="S148" s="253"/>
      <c r="T148" s="253"/>
      <c r="U148" s="67"/>
      <c r="V148" s="30"/>
      <c r="W148" s="30"/>
      <c r="X148" s="30"/>
      <c r="Y148" s="30"/>
      <c r="Z148" s="30"/>
      <c r="AA148" s="30"/>
      <c r="AB148" s="30"/>
      <c r="AC148" s="32"/>
      <c r="AD148" s="30"/>
      <c r="AE148" s="30"/>
      <c r="AF148" s="30"/>
      <c r="AG148" s="30"/>
      <c r="AH148" s="30"/>
      <c r="AI148" s="30"/>
      <c r="AJ148" s="30"/>
      <c r="AK148" s="67"/>
      <c r="AL148" s="67"/>
      <c r="AM148" s="67"/>
      <c r="AN148" s="30"/>
      <c r="AO148" s="30"/>
      <c r="AP148" s="30"/>
      <c r="AQ148" s="30"/>
      <c r="AR148" s="30"/>
      <c r="AS148" s="30"/>
      <c r="AT148" s="30"/>
      <c r="AU148" s="30"/>
      <c r="AV148" s="30"/>
      <c r="AW148" s="32"/>
      <c r="AX148" s="30"/>
      <c r="AY148" s="30"/>
      <c r="AZ148" s="30"/>
      <c r="BA148" s="30"/>
      <c r="BB148" s="30"/>
      <c r="BC148" s="30"/>
      <c r="BD148" s="35"/>
      <c r="BE148" s="270" t="s">
        <v>147</v>
      </c>
      <c r="BF148" s="270"/>
      <c r="BG148" s="270"/>
      <c r="BH148" s="270"/>
      <c r="BI148" s="67"/>
      <c r="BJ148" s="30"/>
      <c r="BK148" s="30"/>
      <c r="BL148" s="30"/>
      <c r="BM148" s="30"/>
      <c r="BN148" s="30"/>
      <c r="BO148" s="30"/>
      <c r="BP148" s="30"/>
      <c r="BQ148" s="36"/>
      <c r="BR148" s="67"/>
      <c r="BS148" s="67"/>
      <c r="BT148" s="67"/>
      <c r="BU148" s="67"/>
      <c r="BV148" s="67"/>
      <c r="BW148" s="67"/>
    </row>
    <row r="149" spans="4:73" s="29" customFormat="1" ht="9" customHeight="1">
      <c r="D149" s="33"/>
      <c r="E149" s="33"/>
      <c r="F149" s="33"/>
      <c r="G149" s="33"/>
      <c r="H149" s="33"/>
      <c r="I149" s="34"/>
      <c r="J149" s="33"/>
      <c r="K149" s="33"/>
      <c r="L149" s="33"/>
      <c r="M149" s="33"/>
      <c r="X149" s="33"/>
      <c r="Y149" s="33"/>
      <c r="Z149" s="33"/>
      <c r="AA149" s="33"/>
      <c r="AB149" s="33"/>
      <c r="AC149" s="34"/>
      <c r="AD149" s="33"/>
      <c r="AE149" s="33"/>
      <c r="AF149" s="33"/>
      <c r="AG149" s="33"/>
      <c r="AI149" s="30"/>
      <c r="AJ149" s="30"/>
      <c r="AK149" s="67"/>
      <c r="AL149" s="67"/>
      <c r="AM149" s="67"/>
      <c r="AN149" s="30"/>
      <c r="AR149" s="33"/>
      <c r="AS149" s="33"/>
      <c r="AT149" s="33"/>
      <c r="AU149" s="33"/>
      <c r="AV149" s="33"/>
      <c r="AW149" s="34"/>
      <c r="AX149" s="33"/>
      <c r="AY149" s="33"/>
      <c r="AZ149" s="33"/>
      <c r="BA149" s="33"/>
      <c r="BL149" s="33"/>
      <c r="BM149" s="33"/>
      <c r="BN149" s="33"/>
      <c r="BO149" s="33"/>
      <c r="BP149" s="33"/>
      <c r="BQ149" s="34"/>
      <c r="BR149" s="33"/>
      <c r="BS149" s="33"/>
      <c r="BT149" s="33"/>
      <c r="BU149" s="33"/>
    </row>
    <row r="150" spans="4:74" s="29" customFormat="1" ht="9" customHeight="1">
      <c r="D150" s="32"/>
      <c r="N150" s="32"/>
      <c r="X150" s="37"/>
      <c r="Y150" s="30"/>
      <c r="Z150" s="30"/>
      <c r="AA150" s="30"/>
      <c r="AB150" s="30"/>
      <c r="AC150" s="30"/>
      <c r="AD150" s="30"/>
      <c r="AE150" s="30"/>
      <c r="AF150" s="30"/>
      <c r="AG150" s="30"/>
      <c r="AH150" s="32"/>
      <c r="AR150" s="32"/>
      <c r="BB150" s="32"/>
      <c r="BL150" s="32"/>
      <c r="BV150" s="32"/>
    </row>
    <row r="151" spans="4:74" s="29" customFormat="1" ht="14.25" customHeight="1">
      <c r="D151" s="32"/>
      <c r="G151" s="252" t="s">
        <v>125</v>
      </c>
      <c r="H151" s="253"/>
      <c r="I151" s="253"/>
      <c r="J151" s="253"/>
      <c r="N151" s="32"/>
      <c r="X151" s="32"/>
      <c r="Y151" s="30"/>
      <c r="Z151" s="30"/>
      <c r="AA151" s="252" t="s">
        <v>126</v>
      </c>
      <c r="AB151" s="253"/>
      <c r="AC151" s="253"/>
      <c r="AD151" s="253"/>
      <c r="AE151" s="30"/>
      <c r="AF151" s="30"/>
      <c r="AG151" s="30"/>
      <c r="AH151" s="32"/>
      <c r="AR151" s="32"/>
      <c r="AU151" s="252" t="s">
        <v>130</v>
      </c>
      <c r="AV151" s="253"/>
      <c r="AW151" s="253"/>
      <c r="AX151" s="253"/>
      <c r="BB151" s="32"/>
      <c r="BL151" s="32"/>
      <c r="BO151" s="252" t="s">
        <v>136</v>
      </c>
      <c r="BP151" s="253"/>
      <c r="BQ151" s="253"/>
      <c r="BR151" s="253"/>
      <c r="BV151" s="32"/>
    </row>
    <row r="152" spans="4:74" s="29" customFormat="1" ht="9" customHeight="1" thickBot="1">
      <c r="D152" s="32"/>
      <c r="N152" s="32"/>
      <c r="X152" s="32"/>
      <c r="AH152" s="32"/>
      <c r="AR152" s="32"/>
      <c r="BB152" s="32"/>
      <c r="BL152" s="32"/>
      <c r="BV152" s="32"/>
    </row>
    <row r="153" spans="2:75" s="29" customFormat="1" ht="12.75" customHeight="1">
      <c r="B153" s="267" t="s">
        <v>111</v>
      </c>
      <c r="C153" s="268"/>
      <c r="D153" s="268"/>
      <c r="E153" s="269"/>
      <c r="F153" s="30"/>
      <c r="G153" s="30"/>
      <c r="H153" s="30"/>
      <c r="I153" s="30"/>
      <c r="J153" s="30"/>
      <c r="K153" s="30"/>
      <c r="L153" s="267" t="s">
        <v>112</v>
      </c>
      <c r="M153" s="268"/>
      <c r="N153" s="268"/>
      <c r="O153" s="269"/>
      <c r="P153" s="30"/>
      <c r="Q153" s="30"/>
      <c r="R153" s="30"/>
      <c r="S153" s="30"/>
      <c r="T153" s="30"/>
      <c r="U153" s="30"/>
      <c r="V153" s="267" t="s">
        <v>113</v>
      </c>
      <c r="W153" s="268"/>
      <c r="X153" s="268"/>
      <c r="Y153" s="269"/>
      <c r="Z153" s="30"/>
      <c r="AA153" s="30"/>
      <c r="AB153" s="30"/>
      <c r="AC153" s="30"/>
      <c r="AD153" s="30"/>
      <c r="AE153" s="30"/>
      <c r="AF153" s="267" t="s">
        <v>114</v>
      </c>
      <c r="AG153" s="268"/>
      <c r="AH153" s="268"/>
      <c r="AI153" s="269"/>
      <c r="AJ153" s="30"/>
      <c r="AK153" s="30"/>
      <c r="AL153" s="30"/>
      <c r="AM153" s="30"/>
      <c r="AN153" s="30"/>
      <c r="AO153" s="30"/>
      <c r="AP153" s="267" t="s">
        <v>115</v>
      </c>
      <c r="AQ153" s="268"/>
      <c r="AR153" s="268"/>
      <c r="AS153" s="269"/>
      <c r="AT153" s="30"/>
      <c r="AU153" s="30"/>
      <c r="AV153" s="30"/>
      <c r="AW153" s="30"/>
      <c r="AX153" s="30"/>
      <c r="AY153" s="30"/>
      <c r="AZ153" s="267" t="s">
        <v>116</v>
      </c>
      <c r="BA153" s="268"/>
      <c r="BB153" s="268"/>
      <c r="BC153" s="269"/>
      <c r="BD153" s="30"/>
      <c r="BE153" s="30"/>
      <c r="BF153" s="30"/>
      <c r="BG153" s="30"/>
      <c r="BH153" s="30"/>
      <c r="BI153" s="30"/>
      <c r="BJ153" s="267" t="s">
        <v>117</v>
      </c>
      <c r="BK153" s="268"/>
      <c r="BL153" s="268"/>
      <c r="BM153" s="269"/>
      <c r="BN153" s="30"/>
      <c r="BO153" s="30"/>
      <c r="BP153" s="30"/>
      <c r="BQ153" s="30"/>
      <c r="BR153" s="30"/>
      <c r="BS153" s="30"/>
      <c r="BT153" s="267" t="s">
        <v>118</v>
      </c>
      <c r="BU153" s="268"/>
      <c r="BV153" s="268"/>
      <c r="BW153" s="269"/>
    </row>
    <row r="154" spans="2:75" s="29" customFormat="1" ht="12.75" customHeight="1">
      <c r="B154" s="150" t="s">
        <v>122</v>
      </c>
      <c r="C154" s="151"/>
      <c r="D154" s="151"/>
      <c r="E154" s="241"/>
      <c r="F154" s="30"/>
      <c r="G154" s="30"/>
      <c r="H154" s="30"/>
      <c r="I154" s="30"/>
      <c r="J154" s="30"/>
      <c r="K154" s="30"/>
      <c r="L154" s="150" t="s">
        <v>122</v>
      </c>
      <c r="M154" s="151"/>
      <c r="N154" s="151"/>
      <c r="O154" s="241"/>
      <c r="P154" s="30"/>
      <c r="Q154" s="30"/>
      <c r="R154" s="30"/>
      <c r="S154" s="30"/>
      <c r="T154" s="30"/>
      <c r="U154" s="30"/>
      <c r="V154" s="150" t="s">
        <v>122</v>
      </c>
      <c r="W154" s="151"/>
      <c r="X154" s="151"/>
      <c r="Y154" s="241"/>
      <c r="Z154" s="30"/>
      <c r="AA154" s="30"/>
      <c r="AB154" s="30"/>
      <c r="AC154" s="30"/>
      <c r="AD154" s="30"/>
      <c r="AE154" s="30"/>
      <c r="AF154" s="150" t="s">
        <v>122</v>
      </c>
      <c r="AG154" s="151"/>
      <c r="AH154" s="151"/>
      <c r="AI154" s="241"/>
      <c r="AJ154" s="30"/>
      <c r="AK154" s="30"/>
      <c r="AL154" s="30"/>
      <c r="AM154" s="30"/>
      <c r="AN154" s="30"/>
      <c r="AO154" s="30"/>
      <c r="AP154" s="150" t="s">
        <v>122</v>
      </c>
      <c r="AQ154" s="151"/>
      <c r="AR154" s="151"/>
      <c r="AS154" s="241"/>
      <c r="AT154" s="30"/>
      <c r="AU154" s="30"/>
      <c r="AV154" s="30"/>
      <c r="AW154" s="30"/>
      <c r="AX154" s="30"/>
      <c r="AY154" s="30"/>
      <c r="AZ154" s="150" t="s">
        <v>122</v>
      </c>
      <c r="BA154" s="151"/>
      <c r="BB154" s="151"/>
      <c r="BC154" s="241"/>
      <c r="BD154" s="30"/>
      <c r="BE154" s="30"/>
      <c r="BF154" s="30"/>
      <c r="BG154" s="30"/>
      <c r="BH154" s="30"/>
      <c r="BI154" s="30"/>
      <c r="BJ154" s="150" t="s">
        <v>122</v>
      </c>
      <c r="BK154" s="151"/>
      <c r="BL154" s="151"/>
      <c r="BM154" s="241"/>
      <c r="BN154" s="30"/>
      <c r="BO154" s="30"/>
      <c r="BP154" s="30"/>
      <c r="BQ154" s="30"/>
      <c r="BR154" s="30"/>
      <c r="BS154" s="30"/>
      <c r="BT154" s="150" t="s">
        <v>122</v>
      </c>
      <c r="BU154" s="151"/>
      <c r="BV154" s="151"/>
      <c r="BW154" s="241"/>
    </row>
    <row r="155" spans="2:75" s="29" customFormat="1" ht="4.5" customHeight="1">
      <c r="B155" s="261"/>
      <c r="C155" s="262"/>
      <c r="D155" s="262"/>
      <c r="E155" s="263"/>
      <c r="F155" s="30"/>
      <c r="G155" s="30"/>
      <c r="H155" s="30"/>
      <c r="I155" s="30"/>
      <c r="J155" s="30"/>
      <c r="K155" s="30"/>
      <c r="L155" s="261"/>
      <c r="M155" s="262"/>
      <c r="N155" s="262"/>
      <c r="O155" s="263"/>
      <c r="P155" s="30"/>
      <c r="Q155" s="30"/>
      <c r="R155" s="30"/>
      <c r="S155" s="30"/>
      <c r="T155" s="30"/>
      <c r="U155" s="30"/>
      <c r="V155" s="261"/>
      <c r="W155" s="262"/>
      <c r="X155" s="262"/>
      <c r="Y155" s="263"/>
      <c r="Z155" s="30"/>
      <c r="AA155" s="30"/>
      <c r="AB155" s="30"/>
      <c r="AC155" s="30"/>
      <c r="AD155" s="30"/>
      <c r="AE155" s="30"/>
      <c r="AF155" s="261"/>
      <c r="AG155" s="262"/>
      <c r="AH155" s="262"/>
      <c r="AI155" s="263"/>
      <c r="AJ155" s="30"/>
      <c r="AK155" s="30"/>
      <c r="AL155" s="30"/>
      <c r="AM155" s="30"/>
      <c r="AN155" s="30"/>
      <c r="AO155" s="30"/>
      <c r="AP155" s="261"/>
      <c r="AQ155" s="262"/>
      <c r="AR155" s="262"/>
      <c r="AS155" s="263"/>
      <c r="AT155" s="30"/>
      <c r="AU155" s="30"/>
      <c r="AV155" s="30"/>
      <c r="AW155" s="30"/>
      <c r="AX155" s="30"/>
      <c r="AY155" s="30"/>
      <c r="AZ155" s="261"/>
      <c r="BA155" s="262"/>
      <c r="BB155" s="262"/>
      <c r="BC155" s="263"/>
      <c r="BD155" s="30"/>
      <c r="BE155" s="30"/>
      <c r="BF155" s="30"/>
      <c r="BG155" s="30"/>
      <c r="BH155" s="30"/>
      <c r="BI155" s="30"/>
      <c r="BJ155" s="69"/>
      <c r="BK155" s="70"/>
      <c r="BL155" s="70"/>
      <c r="BM155" s="71"/>
      <c r="BN155" s="30"/>
      <c r="BO155" s="30"/>
      <c r="BP155" s="30"/>
      <c r="BQ155" s="30"/>
      <c r="BR155" s="30"/>
      <c r="BS155" s="30"/>
      <c r="BT155" s="261"/>
      <c r="BU155" s="262"/>
      <c r="BV155" s="262"/>
      <c r="BW155" s="263"/>
    </row>
    <row r="156" spans="2:75" s="29" customFormat="1" ht="72" customHeight="1">
      <c r="B156" s="264"/>
      <c r="C156" s="265"/>
      <c r="D156" s="265"/>
      <c r="E156" s="266"/>
      <c r="F156" s="30"/>
      <c r="G156" s="30"/>
      <c r="H156" s="30"/>
      <c r="I156" s="30"/>
      <c r="J156" s="30"/>
      <c r="K156" s="30"/>
      <c r="L156" s="264"/>
      <c r="M156" s="265"/>
      <c r="N156" s="265"/>
      <c r="O156" s="266"/>
      <c r="P156" s="30"/>
      <c r="Q156" s="30"/>
      <c r="R156" s="30"/>
      <c r="S156" s="30"/>
      <c r="T156" s="30"/>
      <c r="U156" s="30"/>
      <c r="V156" s="264"/>
      <c r="W156" s="265"/>
      <c r="X156" s="265"/>
      <c r="Y156" s="266"/>
      <c r="Z156" s="30"/>
      <c r="AA156" s="30"/>
      <c r="AB156" s="30"/>
      <c r="AC156" s="30"/>
      <c r="AD156" s="30"/>
      <c r="AE156" s="30"/>
      <c r="AF156" s="264"/>
      <c r="AG156" s="265"/>
      <c r="AH156" s="265"/>
      <c r="AI156" s="266"/>
      <c r="AJ156" s="30"/>
      <c r="AK156" s="30"/>
      <c r="AL156" s="30"/>
      <c r="AM156" s="30"/>
      <c r="AN156" s="30"/>
      <c r="AO156" s="30"/>
      <c r="AP156" s="264"/>
      <c r="AQ156" s="265"/>
      <c r="AR156" s="265"/>
      <c r="AS156" s="266"/>
      <c r="AT156" s="30"/>
      <c r="AU156" s="30"/>
      <c r="AV156" s="30"/>
      <c r="AW156" s="30"/>
      <c r="AX156" s="30"/>
      <c r="AY156" s="30"/>
      <c r="AZ156" s="264"/>
      <c r="BA156" s="265"/>
      <c r="BB156" s="265"/>
      <c r="BC156" s="266"/>
      <c r="BD156" s="30"/>
      <c r="BE156" s="30"/>
      <c r="BF156" s="30"/>
      <c r="BG156" s="30"/>
      <c r="BH156" s="30"/>
      <c r="BI156" s="30"/>
      <c r="BJ156" s="264"/>
      <c r="BK156" s="265"/>
      <c r="BL156" s="265"/>
      <c r="BM156" s="266"/>
      <c r="BN156" s="30"/>
      <c r="BO156" s="30"/>
      <c r="BP156" s="30"/>
      <c r="BQ156" s="30"/>
      <c r="BR156" s="30"/>
      <c r="BS156" s="30"/>
      <c r="BT156" s="264"/>
      <c r="BU156" s="265"/>
      <c r="BV156" s="265"/>
      <c r="BW156" s="266"/>
    </row>
    <row r="157" spans="2:75" s="29" customFormat="1" ht="4.5" customHeight="1" thickBot="1">
      <c r="B157" s="249"/>
      <c r="C157" s="250"/>
      <c r="D157" s="250"/>
      <c r="E157" s="251"/>
      <c r="F157" s="30"/>
      <c r="G157" s="30"/>
      <c r="H157" s="30"/>
      <c r="I157" s="30"/>
      <c r="J157" s="30"/>
      <c r="K157" s="30"/>
      <c r="L157" s="249"/>
      <c r="M157" s="250"/>
      <c r="N157" s="250"/>
      <c r="O157" s="251"/>
      <c r="P157" s="30"/>
      <c r="Q157" s="30"/>
      <c r="R157" s="30"/>
      <c r="S157" s="30"/>
      <c r="T157" s="30"/>
      <c r="U157" s="30"/>
      <c r="V157" s="249"/>
      <c r="W157" s="250"/>
      <c r="X157" s="250"/>
      <c r="Y157" s="251"/>
      <c r="Z157" s="30"/>
      <c r="AA157" s="30"/>
      <c r="AB157" s="30"/>
      <c r="AC157" s="30"/>
      <c r="AD157" s="30"/>
      <c r="AE157" s="30"/>
      <c r="AF157" s="249"/>
      <c r="AG157" s="250"/>
      <c r="AH157" s="250"/>
      <c r="AI157" s="251"/>
      <c r="AJ157" s="30"/>
      <c r="AK157" s="30"/>
      <c r="AL157" s="30"/>
      <c r="AM157" s="30"/>
      <c r="AN157" s="30"/>
      <c r="AO157" s="30"/>
      <c r="AP157" s="249"/>
      <c r="AQ157" s="250"/>
      <c r="AR157" s="250"/>
      <c r="AS157" s="251"/>
      <c r="AT157" s="30"/>
      <c r="AU157" s="30"/>
      <c r="AV157" s="30"/>
      <c r="AW157" s="30"/>
      <c r="AX157" s="30"/>
      <c r="AY157" s="30"/>
      <c r="AZ157" s="249"/>
      <c r="BA157" s="250"/>
      <c r="BB157" s="250"/>
      <c r="BC157" s="251"/>
      <c r="BD157" s="30"/>
      <c r="BE157" s="30"/>
      <c r="BF157" s="30"/>
      <c r="BG157" s="30"/>
      <c r="BH157" s="30"/>
      <c r="BI157" s="30"/>
      <c r="BJ157" s="72"/>
      <c r="BK157" s="73"/>
      <c r="BL157" s="73"/>
      <c r="BM157" s="74"/>
      <c r="BN157" s="30"/>
      <c r="BO157" s="30"/>
      <c r="BP157" s="30"/>
      <c r="BQ157" s="30"/>
      <c r="BR157" s="30"/>
      <c r="BS157" s="30"/>
      <c r="BT157" s="249"/>
      <c r="BU157" s="250"/>
      <c r="BV157" s="250"/>
      <c r="BW157" s="251"/>
    </row>
    <row r="158" spans="2:75" s="29" customFormat="1" ht="9" customHeight="1">
      <c r="B158" s="30"/>
      <c r="C158" s="30"/>
      <c r="D158" s="30"/>
      <c r="E158" s="30"/>
      <c r="F158" s="30"/>
      <c r="G158" s="30"/>
      <c r="H158" s="38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8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8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8"/>
      <c r="BR158" s="30"/>
      <c r="BS158" s="30"/>
      <c r="BT158" s="30"/>
      <c r="BU158" s="30"/>
      <c r="BV158" s="30"/>
      <c r="BW158" s="30"/>
    </row>
    <row r="159" spans="2:75" s="29" customFormat="1" ht="14.25" customHeight="1">
      <c r="B159" s="30"/>
      <c r="C159" s="30"/>
      <c r="D159" s="30"/>
      <c r="E159" s="30"/>
      <c r="F159" s="30"/>
      <c r="G159" s="30"/>
      <c r="H159" s="38"/>
      <c r="I159" s="30"/>
      <c r="J159" s="30"/>
      <c r="K159" s="30"/>
      <c r="L159" s="30"/>
      <c r="M159" s="30"/>
      <c r="N159" s="30"/>
      <c r="O159" s="30"/>
      <c r="P159" s="30"/>
      <c r="Q159" s="252" t="s">
        <v>134</v>
      </c>
      <c r="R159" s="253"/>
      <c r="S159" s="253"/>
      <c r="T159" s="253"/>
      <c r="U159" s="30"/>
      <c r="V159" s="30"/>
      <c r="W159" s="30"/>
      <c r="X159" s="30"/>
      <c r="Y159" s="30"/>
      <c r="Z159" s="30"/>
      <c r="AA159" s="30"/>
      <c r="AB159" s="38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8"/>
      <c r="AW159" s="30"/>
      <c r="AX159" s="30"/>
      <c r="AY159" s="30"/>
      <c r="AZ159" s="30"/>
      <c r="BA159" s="30"/>
      <c r="BB159" s="30"/>
      <c r="BC159" s="30"/>
      <c r="BD159" s="30"/>
      <c r="BE159" s="252" t="s">
        <v>142</v>
      </c>
      <c r="BF159" s="253"/>
      <c r="BG159" s="253"/>
      <c r="BH159" s="253"/>
      <c r="BI159" s="30"/>
      <c r="BJ159" s="30"/>
      <c r="BK159" s="30"/>
      <c r="BL159" s="30"/>
      <c r="BM159" s="30"/>
      <c r="BN159" s="30"/>
      <c r="BO159" s="30"/>
      <c r="BP159" s="30"/>
      <c r="BQ159" s="38"/>
      <c r="BR159" s="30"/>
      <c r="BS159" s="30"/>
      <c r="BT159" s="30"/>
      <c r="BU159" s="30"/>
      <c r="BV159" s="30"/>
      <c r="BW159" s="30"/>
    </row>
    <row r="160" spans="2:75" s="29" customFormat="1" ht="9" customHeight="1">
      <c r="B160" s="30"/>
      <c r="C160" s="30"/>
      <c r="D160" s="30"/>
      <c r="E160" s="30"/>
      <c r="F160" s="30"/>
      <c r="G160" s="30"/>
      <c r="H160" s="38"/>
      <c r="I160" s="34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2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8"/>
      <c r="AW160" s="34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9"/>
      <c r="BR160" s="30"/>
      <c r="BS160" s="30"/>
      <c r="BT160" s="30"/>
      <c r="BU160" s="30"/>
      <c r="BV160" s="30"/>
      <c r="BW160" s="30"/>
    </row>
    <row r="161" spans="2:75" s="29" customFormat="1" ht="10.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</row>
    <row r="162" spans="2:83" s="29" customFormat="1" ht="10.5" customHeight="1" thickBo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Y162" s="30"/>
      <c r="BZ162" s="30"/>
      <c r="CA162" s="30"/>
      <c r="CB162" s="30"/>
      <c r="CC162" s="30"/>
      <c r="CD162" s="30"/>
      <c r="CE162" s="30"/>
    </row>
    <row r="163" spans="2:83" s="29" customFormat="1" ht="15.75" customHeight="1" thickBot="1">
      <c r="B163" s="254" t="s">
        <v>240</v>
      </c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255"/>
      <c r="AX163" s="255"/>
      <c r="AY163" s="255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55"/>
      <c r="BT163" s="255"/>
      <c r="BU163" s="255"/>
      <c r="BV163" s="255"/>
      <c r="BW163" s="256"/>
      <c r="BY163" s="30"/>
      <c r="BZ163" s="30"/>
      <c r="CA163" s="30"/>
      <c r="CB163" s="30"/>
      <c r="CC163" s="30"/>
      <c r="CD163" s="30"/>
      <c r="CE163" s="30"/>
    </row>
    <row r="164" spans="2:83" s="29" customFormat="1" ht="15.75" customHeight="1" thickTop="1">
      <c r="B164" s="257" t="s">
        <v>123</v>
      </c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9"/>
      <c r="AM164" s="258" t="s">
        <v>124</v>
      </c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60"/>
      <c r="BY164" s="30"/>
      <c r="BZ164" s="30"/>
      <c r="CA164" s="30"/>
      <c r="CB164" s="30"/>
      <c r="CC164" s="30"/>
      <c r="CD164" s="30"/>
      <c r="CE164" s="30"/>
    </row>
    <row r="165" spans="2:83" s="29" customFormat="1" ht="15.75" customHeight="1">
      <c r="B165" s="232" t="s">
        <v>89</v>
      </c>
      <c r="C165" s="154"/>
      <c r="D165" s="155"/>
      <c r="E165" s="230" t="s">
        <v>90</v>
      </c>
      <c r="F165" s="154"/>
      <c r="G165" s="154"/>
      <c r="H165" s="154"/>
      <c r="I165" s="154"/>
      <c r="J165" s="154"/>
      <c r="K165" s="155"/>
      <c r="L165" s="230" t="s">
        <v>91</v>
      </c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5"/>
      <c r="AB165" s="230" t="s">
        <v>92</v>
      </c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233"/>
      <c r="AM165" s="154" t="s">
        <v>89</v>
      </c>
      <c r="AN165" s="154"/>
      <c r="AO165" s="155"/>
      <c r="AP165" s="230" t="s">
        <v>90</v>
      </c>
      <c r="AQ165" s="154"/>
      <c r="AR165" s="154"/>
      <c r="AS165" s="154"/>
      <c r="AT165" s="154"/>
      <c r="AU165" s="154"/>
      <c r="AV165" s="155"/>
      <c r="AW165" s="230" t="s">
        <v>91</v>
      </c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230" t="s">
        <v>92</v>
      </c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231"/>
      <c r="BY165" s="30"/>
      <c r="BZ165" s="30"/>
      <c r="CA165" s="30"/>
      <c r="CB165" s="30"/>
      <c r="CC165" s="30"/>
      <c r="CD165" s="30"/>
      <c r="CE165" s="30"/>
    </row>
    <row r="166" spans="2:83" s="29" customFormat="1" ht="15.75" customHeight="1">
      <c r="B166" s="232" t="s">
        <v>93</v>
      </c>
      <c r="C166" s="154"/>
      <c r="D166" s="155"/>
      <c r="E166" s="153">
        <v>0.375</v>
      </c>
      <c r="F166" s="154"/>
      <c r="G166" s="154"/>
      <c r="H166" s="154"/>
      <c r="I166" s="154"/>
      <c r="J166" s="154"/>
      <c r="K166" s="155"/>
      <c r="L166" s="228" t="s">
        <v>179</v>
      </c>
      <c r="M166" s="229"/>
      <c r="N166" s="229"/>
      <c r="O166" s="229"/>
      <c r="P166" s="229"/>
      <c r="Q166" s="229"/>
      <c r="R166" s="229"/>
      <c r="S166" s="154" t="s">
        <v>94</v>
      </c>
      <c r="T166" s="154"/>
      <c r="U166" s="229" t="s">
        <v>180</v>
      </c>
      <c r="V166" s="229"/>
      <c r="W166" s="229"/>
      <c r="X166" s="229"/>
      <c r="Y166" s="229"/>
      <c r="Z166" s="229"/>
      <c r="AA166" s="229"/>
      <c r="AB166" s="230" t="s">
        <v>181</v>
      </c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233"/>
      <c r="AM166" s="226" t="s">
        <v>125</v>
      </c>
      <c r="AN166" s="226"/>
      <c r="AO166" s="227"/>
      <c r="AP166" s="153">
        <v>0.375</v>
      </c>
      <c r="AQ166" s="154"/>
      <c r="AR166" s="154"/>
      <c r="AS166" s="154"/>
      <c r="AT166" s="154"/>
      <c r="AU166" s="154"/>
      <c r="AV166" s="155"/>
      <c r="AW166" s="228" t="s">
        <v>182</v>
      </c>
      <c r="AX166" s="229"/>
      <c r="AY166" s="229"/>
      <c r="AZ166" s="229"/>
      <c r="BA166" s="229"/>
      <c r="BB166" s="229"/>
      <c r="BC166" s="229"/>
      <c r="BD166" s="154" t="s">
        <v>94</v>
      </c>
      <c r="BE166" s="154"/>
      <c r="BF166" s="229" t="s">
        <v>183</v>
      </c>
      <c r="BG166" s="229"/>
      <c r="BH166" s="229"/>
      <c r="BI166" s="229"/>
      <c r="BJ166" s="229"/>
      <c r="BK166" s="229"/>
      <c r="BL166" s="229"/>
      <c r="BM166" s="230" t="s">
        <v>184</v>
      </c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231"/>
      <c r="BY166" s="30"/>
      <c r="BZ166" s="30"/>
      <c r="CA166" s="30"/>
      <c r="CB166" s="30"/>
      <c r="CC166" s="30"/>
      <c r="CD166" s="30"/>
      <c r="CE166" s="30"/>
    </row>
    <row r="167" spans="2:83" s="29" customFormat="1" ht="15.75" customHeight="1">
      <c r="B167" s="232" t="s">
        <v>96</v>
      </c>
      <c r="C167" s="154"/>
      <c r="D167" s="155"/>
      <c r="E167" s="153">
        <f aca="true" t="shared" si="4" ref="E167:E173">E166+TIME(0,45,0)</f>
        <v>0.40625</v>
      </c>
      <c r="F167" s="154"/>
      <c r="G167" s="154"/>
      <c r="H167" s="154"/>
      <c r="I167" s="154"/>
      <c r="J167" s="154"/>
      <c r="K167" s="155"/>
      <c r="L167" s="228" t="s">
        <v>185</v>
      </c>
      <c r="M167" s="229"/>
      <c r="N167" s="229"/>
      <c r="O167" s="229"/>
      <c r="P167" s="229"/>
      <c r="Q167" s="229"/>
      <c r="R167" s="229"/>
      <c r="S167" s="154" t="s">
        <v>94</v>
      </c>
      <c r="T167" s="154"/>
      <c r="U167" s="229" t="s">
        <v>186</v>
      </c>
      <c r="V167" s="229"/>
      <c r="W167" s="229"/>
      <c r="X167" s="229"/>
      <c r="Y167" s="229"/>
      <c r="Z167" s="229"/>
      <c r="AA167" s="229"/>
      <c r="AB167" s="230" t="s">
        <v>187</v>
      </c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233"/>
      <c r="AM167" s="226" t="s">
        <v>126</v>
      </c>
      <c r="AN167" s="226"/>
      <c r="AO167" s="227"/>
      <c r="AP167" s="153">
        <f aca="true" t="shared" si="5" ref="AP167:AP173">AP166+TIME(0,45,0)</f>
        <v>0.40625</v>
      </c>
      <c r="AQ167" s="154"/>
      <c r="AR167" s="154"/>
      <c r="AS167" s="154"/>
      <c r="AT167" s="154"/>
      <c r="AU167" s="154"/>
      <c r="AV167" s="155"/>
      <c r="AW167" s="228" t="s">
        <v>188</v>
      </c>
      <c r="AX167" s="229"/>
      <c r="AY167" s="229"/>
      <c r="AZ167" s="229"/>
      <c r="BA167" s="229"/>
      <c r="BB167" s="229"/>
      <c r="BC167" s="229"/>
      <c r="BD167" s="154" t="s">
        <v>94</v>
      </c>
      <c r="BE167" s="154"/>
      <c r="BF167" s="229" t="s">
        <v>189</v>
      </c>
      <c r="BG167" s="229"/>
      <c r="BH167" s="229"/>
      <c r="BI167" s="229"/>
      <c r="BJ167" s="229"/>
      <c r="BK167" s="229"/>
      <c r="BL167" s="229"/>
      <c r="BM167" s="230" t="s">
        <v>190</v>
      </c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231"/>
      <c r="BY167" s="30"/>
      <c r="BZ167" s="30"/>
      <c r="CA167" s="30"/>
      <c r="CB167" s="30"/>
      <c r="CC167" s="30"/>
      <c r="CD167" s="30"/>
      <c r="CE167" s="30"/>
    </row>
    <row r="168" spans="2:83" s="29" customFormat="1" ht="15.75" customHeight="1">
      <c r="B168" s="232" t="s">
        <v>97</v>
      </c>
      <c r="C168" s="154"/>
      <c r="D168" s="155"/>
      <c r="E168" s="153">
        <f t="shared" si="4"/>
        <v>0.4375</v>
      </c>
      <c r="F168" s="154"/>
      <c r="G168" s="154"/>
      <c r="H168" s="154"/>
      <c r="I168" s="154"/>
      <c r="J168" s="154"/>
      <c r="K168" s="155"/>
      <c r="L168" s="246" t="s">
        <v>127</v>
      </c>
      <c r="M168" s="247"/>
      <c r="N168" s="247"/>
      <c r="O168" s="247"/>
      <c r="P168" s="247"/>
      <c r="Q168" s="247"/>
      <c r="R168" s="247"/>
      <c r="S168" s="151" t="s">
        <v>94</v>
      </c>
      <c r="T168" s="151"/>
      <c r="U168" s="247" t="s">
        <v>128</v>
      </c>
      <c r="V168" s="247"/>
      <c r="W168" s="247"/>
      <c r="X168" s="247"/>
      <c r="Y168" s="247"/>
      <c r="Z168" s="247"/>
      <c r="AA168" s="248"/>
      <c r="AB168" s="240" t="s">
        <v>129</v>
      </c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243"/>
      <c r="AM168" s="226" t="s">
        <v>130</v>
      </c>
      <c r="AN168" s="226"/>
      <c r="AO168" s="227"/>
      <c r="AP168" s="153">
        <f t="shared" si="5"/>
        <v>0.4375</v>
      </c>
      <c r="AQ168" s="154"/>
      <c r="AR168" s="154"/>
      <c r="AS168" s="154"/>
      <c r="AT168" s="154"/>
      <c r="AU168" s="154"/>
      <c r="AV168" s="155"/>
      <c r="AW168" s="246" t="s">
        <v>131</v>
      </c>
      <c r="AX168" s="247"/>
      <c r="AY168" s="247"/>
      <c r="AZ168" s="247"/>
      <c r="BA168" s="247"/>
      <c r="BB168" s="247"/>
      <c r="BC168" s="247"/>
      <c r="BD168" s="151" t="s">
        <v>94</v>
      </c>
      <c r="BE168" s="151"/>
      <c r="BF168" s="247" t="s">
        <v>132</v>
      </c>
      <c r="BG168" s="247"/>
      <c r="BH168" s="247"/>
      <c r="BI168" s="247"/>
      <c r="BJ168" s="247"/>
      <c r="BK168" s="247"/>
      <c r="BL168" s="248"/>
      <c r="BM168" s="240" t="s">
        <v>129</v>
      </c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241"/>
      <c r="BY168" s="30"/>
      <c r="BZ168" s="30"/>
      <c r="CA168" s="30"/>
      <c r="CB168" s="30"/>
      <c r="CC168" s="30"/>
      <c r="CD168" s="30"/>
      <c r="CE168" s="30"/>
    </row>
    <row r="169" spans="2:83" s="29" customFormat="1" ht="15.75" customHeight="1">
      <c r="B169" s="232" t="s">
        <v>98</v>
      </c>
      <c r="C169" s="154"/>
      <c r="D169" s="155"/>
      <c r="E169" s="153">
        <f t="shared" si="4"/>
        <v>0.46875</v>
      </c>
      <c r="F169" s="154"/>
      <c r="G169" s="154"/>
      <c r="H169" s="154"/>
      <c r="I169" s="154"/>
      <c r="J169" s="154"/>
      <c r="K169" s="155"/>
      <c r="L169" s="246" t="s">
        <v>133</v>
      </c>
      <c r="M169" s="247"/>
      <c r="N169" s="247"/>
      <c r="O169" s="247"/>
      <c r="P169" s="247"/>
      <c r="Q169" s="247"/>
      <c r="R169" s="247"/>
      <c r="S169" s="151" t="s">
        <v>94</v>
      </c>
      <c r="T169" s="151"/>
      <c r="U169" s="247" t="s">
        <v>191</v>
      </c>
      <c r="V169" s="247"/>
      <c r="W169" s="247"/>
      <c r="X169" s="247"/>
      <c r="Y169" s="247"/>
      <c r="Z169" s="247"/>
      <c r="AA169" s="248"/>
      <c r="AB169" s="230" t="s">
        <v>192</v>
      </c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233"/>
      <c r="AM169" s="226" t="s">
        <v>134</v>
      </c>
      <c r="AN169" s="226"/>
      <c r="AO169" s="227"/>
      <c r="AP169" s="153">
        <f t="shared" si="5"/>
        <v>0.46875</v>
      </c>
      <c r="AQ169" s="154"/>
      <c r="AR169" s="154"/>
      <c r="AS169" s="154"/>
      <c r="AT169" s="154"/>
      <c r="AU169" s="154"/>
      <c r="AV169" s="155"/>
      <c r="AW169" s="246" t="s">
        <v>135</v>
      </c>
      <c r="AX169" s="247"/>
      <c r="AY169" s="247"/>
      <c r="AZ169" s="247"/>
      <c r="BA169" s="247"/>
      <c r="BB169" s="247"/>
      <c r="BC169" s="247"/>
      <c r="BD169" s="151" t="s">
        <v>94</v>
      </c>
      <c r="BE169" s="151"/>
      <c r="BF169" s="247" t="s">
        <v>193</v>
      </c>
      <c r="BG169" s="247"/>
      <c r="BH169" s="247"/>
      <c r="BI169" s="247"/>
      <c r="BJ169" s="247"/>
      <c r="BK169" s="247"/>
      <c r="BL169" s="248"/>
      <c r="BM169" s="230" t="s">
        <v>194</v>
      </c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231"/>
      <c r="BY169" s="30"/>
      <c r="BZ169" s="30"/>
      <c r="CA169" s="30"/>
      <c r="CB169" s="30"/>
      <c r="CC169" s="30"/>
      <c r="CD169" s="30"/>
      <c r="CE169" s="30"/>
    </row>
    <row r="170" spans="2:83" s="29" customFormat="1" ht="15.75" customHeight="1">
      <c r="B170" s="232" t="s">
        <v>99</v>
      </c>
      <c r="C170" s="154"/>
      <c r="D170" s="155"/>
      <c r="E170" s="153">
        <f t="shared" si="4"/>
        <v>0.5</v>
      </c>
      <c r="F170" s="244"/>
      <c r="G170" s="244"/>
      <c r="H170" s="244"/>
      <c r="I170" s="244"/>
      <c r="J170" s="244"/>
      <c r="K170" s="245"/>
      <c r="L170" s="228" t="s">
        <v>195</v>
      </c>
      <c r="M170" s="239"/>
      <c r="N170" s="239"/>
      <c r="O170" s="239"/>
      <c r="P170" s="239"/>
      <c r="Q170" s="239"/>
      <c r="R170" s="239"/>
      <c r="S170" s="154" t="s">
        <v>94</v>
      </c>
      <c r="T170" s="154"/>
      <c r="U170" s="229" t="s">
        <v>196</v>
      </c>
      <c r="V170" s="229"/>
      <c r="W170" s="229"/>
      <c r="X170" s="229"/>
      <c r="Y170" s="229"/>
      <c r="Z170" s="229"/>
      <c r="AA170" s="229"/>
      <c r="AB170" s="240" t="s">
        <v>129</v>
      </c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243"/>
      <c r="AM170" s="226" t="s">
        <v>136</v>
      </c>
      <c r="AN170" s="226"/>
      <c r="AO170" s="227"/>
      <c r="AP170" s="153">
        <f t="shared" si="5"/>
        <v>0.5</v>
      </c>
      <c r="AQ170" s="244"/>
      <c r="AR170" s="244"/>
      <c r="AS170" s="244"/>
      <c r="AT170" s="244"/>
      <c r="AU170" s="244"/>
      <c r="AV170" s="245"/>
      <c r="AW170" s="228" t="s">
        <v>197</v>
      </c>
      <c r="AX170" s="239"/>
      <c r="AY170" s="239"/>
      <c r="AZ170" s="239"/>
      <c r="BA170" s="239"/>
      <c r="BB170" s="239"/>
      <c r="BC170" s="239"/>
      <c r="BD170" s="154" t="s">
        <v>94</v>
      </c>
      <c r="BE170" s="154"/>
      <c r="BF170" s="229" t="s">
        <v>198</v>
      </c>
      <c r="BG170" s="229"/>
      <c r="BH170" s="229"/>
      <c r="BI170" s="229"/>
      <c r="BJ170" s="229"/>
      <c r="BK170" s="229"/>
      <c r="BL170" s="229"/>
      <c r="BM170" s="240" t="s">
        <v>129</v>
      </c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241"/>
      <c r="BY170" s="30"/>
      <c r="BZ170" s="30"/>
      <c r="CA170" s="30"/>
      <c r="CB170" s="30"/>
      <c r="CC170" s="30"/>
      <c r="CD170" s="30"/>
      <c r="CE170" s="30"/>
    </row>
    <row r="171" spans="2:83" s="29" customFormat="1" ht="15.75" customHeight="1">
      <c r="B171" s="232" t="s">
        <v>100</v>
      </c>
      <c r="C171" s="154"/>
      <c r="D171" s="155"/>
      <c r="E171" s="153">
        <f t="shared" si="4"/>
        <v>0.53125</v>
      </c>
      <c r="F171" s="154"/>
      <c r="G171" s="154"/>
      <c r="H171" s="154"/>
      <c r="I171" s="154"/>
      <c r="J171" s="154"/>
      <c r="K171" s="155"/>
      <c r="L171" s="228" t="s">
        <v>199</v>
      </c>
      <c r="M171" s="239"/>
      <c r="N171" s="239"/>
      <c r="O171" s="239"/>
      <c r="P171" s="239"/>
      <c r="Q171" s="239"/>
      <c r="R171" s="239"/>
      <c r="S171" s="154" t="s">
        <v>94</v>
      </c>
      <c r="T171" s="154"/>
      <c r="U171" s="229" t="s">
        <v>137</v>
      </c>
      <c r="V171" s="229"/>
      <c r="W171" s="229"/>
      <c r="X171" s="229"/>
      <c r="Y171" s="229"/>
      <c r="Z171" s="229"/>
      <c r="AA171" s="229"/>
      <c r="AB171" s="230" t="s">
        <v>200</v>
      </c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233"/>
      <c r="AM171" s="226" t="s">
        <v>138</v>
      </c>
      <c r="AN171" s="226"/>
      <c r="AO171" s="227"/>
      <c r="AP171" s="153">
        <f t="shared" si="5"/>
        <v>0.53125</v>
      </c>
      <c r="AQ171" s="154"/>
      <c r="AR171" s="154"/>
      <c r="AS171" s="154"/>
      <c r="AT171" s="154"/>
      <c r="AU171" s="154"/>
      <c r="AV171" s="155"/>
      <c r="AW171" s="228" t="s">
        <v>201</v>
      </c>
      <c r="AX171" s="239"/>
      <c r="AY171" s="239"/>
      <c r="AZ171" s="239"/>
      <c r="BA171" s="239"/>
      <c r="BB171" s="239"/>
      <c r="BC171" s="239"/>
      <c r="BD171" s="154" t="s">
        <v>94</v>
      </c>
      <c r="BE171" s="154"/>
      <c r="BF171" s="229" t="s">
        <v>139</v>
      </c>
      <c r="BG171" s="229"/>
      <c r="BH171" s="229"/>
      <c r="BI171" s="229"/>
      <c r="BJ171" s="229"/>
      <c r="BK171" s="229"/>
      <c r="BL171" s="229"/>
      <c r="BM171" s="230" t="s">
        <v>202</v>
      </c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231"/>
      <c r="BY171" s="30"/>
      <c r="BZ171" s="30"/>
      <c r="CA171" s="30"/>
      <c r="CB171" s="30"/>
      <c r="CC171" s="30"/>
      <c r="CD171" s="30"/>
      <c r="CE171" s="30"/>
    </row>
    <row r="172" spans="2:103" s="29" customFormat="1" ht="15.75" customHeight="1">
      <c r="B172" s="242" t="s">
        <v>101</v>
      </c>
      <c r="C172" s="237"/>
      <c r="D172" s="238"/>
      <c r="E172" s="236">
        <f t="shared" si="4"/>
        <v>0.5625</v>
      </c>
      <c r="F172" s="237"/>
      <c r="G172" s="237"/>
      <c r="H172" s="237"/>
      <c r="I172" s="237"/>
      <c r="J172" s="237"/>
      <c r="K172" s="238"/>
      <c r="L172" s="228" t="s">
        <v>140</v>
      </c>
      <c r="M172" s="239"/>
      <c r="N172" s="239"/>
      <c r="O172" s="239"/>
      <c r="P172" s="239"/>
      <c r="Q172" s="239"/>
      <c r="R172" s="239"/>
      <c r="S172" s="154" t="s">
        <v>94</v>
      </c>
      <c r="T172" s="154"/>
      <c r="U172" s="229" t="s">
        <v>141</v>
      </c>
      <c r="V172" s="229"/>
      <c r="W172" s="229"/>
      <c r="X172" s="229"/>
      <c r="Y172" s="229"/>
      <c r="Z172" s="229"/>
      <c r="AA172" s="229"/>
      <c r="AB172" s="240" t="s">
        <v>129</v>
      </c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243"/>
      <c r="AM172" s="234" t="s">
        <v>142</v>
      </c>
      <c r="AN172" s="234"/>
      <c r="AO172" s="235"/>
      <c r="AP172" s="236">
        <f t="shared" si="5"/>
        <v>0.5625</v>
      </c>
      <c r="AQ172" s="237"/>
      <c r="AR172" s="237"/>
      <c r="AS172" s="237"/>
      <c r="AT172" s="237"/>
      <c r="AU172" s="237"/>
      <c r="AV172" s="238"/>
      <c r="AW172" s="228" t="s">
        <v>143</v>
      </c>
      <c r="AX172" s="239"/>
      <c r="AY172" s="239"/>
      <c r="AZ172" s="239"/>
      <c r="BA172" s="239"/>
      <c r="BB172" s="239"/>
      <c r="BC172" s="239"/>
      <c r="BD172" s="154" t="s">
        <v>94</v>
      </c>
      <c r="BE172" s="154"/>
      <c r="BF172" s="229" t="s">
        <v>144</v>
      </c>
      <c r="BG172" s="229"/>
      <c r="BH172" s="229"/>
      <c r="BI172" s="229"/>
      <c r="BJ172" s="229"/>
      <c r="BK172" s="229"/>
      <c r="BL172" s="229"/>
      <c r="BM172" s="240" t="s">
        <v>129</v>
      </c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241"/>
      <c r="BY172" s="274"/>
      <c r="BZ172" s="274"/>
      <c r="CA172" s="274"/>
      <c r="CB172" s="274"/>
      <c r="CC172" s="274"/>
      <c r="CD172" s="274"/>
      <c r="CE172" s="274"/>
      <c r="CF172" s="271"/>
      <c r="CG172" s="271"/>
      <c r="CH172" s="274"/>
      <c r="CI172" s="274"/>
      <c r="CJ172" s="274"/>
      <c r="CK172" s="274"/>
      <c r="CL172" s="274"/>
      <c r="CM172" s="274"/>
      <c r="CN172" s="274"/>
      <c r="CO172" s="271"/>
      <c r="CP172" s="271"/>
      <c r="CQ172" s="271"/>
      <c r="CR172" s="271"/>
      <c r="CS172" s="271"/>
      <c r="CT172" s="271"/>
      <c r="CU172" s="271"/>
      <c r="CV172" s="271"/>
      <c r="CW172" s="271"/>
      <c r="CX172" s="271"/>
      <c r="CY172" s="271"/>
    </row>
    <row r="173" spans="2:103" s="29" customFormat="1" ht="15.75" customHeight="1">
      <c r="B173" s="232" t="s">
        <v>102</v>
      </c>
      <c r="C173" s="154"/>
      <c r="D173" s="155"/>
      <c r="E173" s="153">
        <f t="shared" si="4"/>
        <v>0.59375</v>
      </c>
      <c r="F173" s="154"/>
      <c r="G173" s="154"/>
      <c r="H173" s="154"/>
      <c r="I173" s="154"/>
      <c r="J173" s="154"/>
      <c r="K173" s="155"/>
      <c r="L173" s="228" t="s">
        <v>145</v>
      </c>
      <c r="M173" s="229"/>
      <c r="N173" s="229"/>
      <c r="O173" s="229"/>
      <c r="P173" s="229"/>
      <c r="Q173" s="229"/>
      <c r="R173" s="229"/>
      <c r="S173" s="154" t="s">
        <v>94</v>
      </c>
      <c r="T173" s="154"/>
      <c r="U173" s="229" t="s">
        <v>146</v>
      </c>
      <c r="V173" s="229"/>
      <c r="W173" s="229"/>
      <c r="X173" s="229"/>
      <c r="Y173" s="229"/>
      <c r="Z173" s="229"/>
      <c r="AA173" s="229"/>
      <c r="AB173" s="230" t="s">
        <v>129</v>
      </c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233"/>
      <c r="AM173" s="226" t="s">
        <v>147</v>
      </c>
      <c r="AN173" s="226"/>
      <c r="AO173" s="227"/>
      <c r="AP173" s="153">
        <f t="shared" si="5"/>
        <v>0.59375</v>
      </c>
      <c r="AQ173" s="154"/>
      <c r="AR173" s="154"/>
      <c r="AS173" s="154"/>
      <c r="AT173" s="154"/>
      <c r="AU173" s="154"/>
      <c r="AV173" s="155"/>
      <c r="AW173" s="228" t="s">
        <v>148</v>
      </c>
      <c r="AX173" s="229"/>
      <c r="AY173" s="229"/>
      <c r="AZ173" s="229"/>
      <c r="BA173" s="229"/>
      <c r="BB173" s="229"/>
      <c r="BC173" s="229"/>
      <c r="BD173" s="154" t="s">
        <v>94</v>
      </c>
      <c r="BE173" s="154"/>
      <c r="BF173" s="229" t="s">
        <v>149</v>
      </c>
      <c r="BG173" s="229"/>
      <c r="BH173" s="229"/>
      <c r="BI173" s="229"/>
      <c r="BJ173" s="229"/>
      <c r="BK173" s="229"/>
      <c r="BL173" s="229"/>
      <c r="BM173" s="230" t="s">
        <v>129</v>
      </c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231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</row>
    <row r="174" spans="2:103" s="29" customFormat="1" ht="15.75" customHeight="1" thickBot="1">
      <c r="B174" s="224" t="s">
        <v>110</v>
      </c>
      <c r="C174" s="217"/>
      <c r="D174" s="218"/>
      <c r="E174" s="216">
        <f>E173+TIME(0,65,0)</f>
        <v>0.6388888888888888</v>
      </c>
      <c r="F174" s="217"/>
      <c r="G174" s="217"/>
      <c r="H174" s="217"/>
      <c r="I174" s="217"/>
      <c r="J174" s="217"/>
      <c r="K174" s="218"/>
      <c r="L174" s="219" t="s">
        <v>150</v>
      </c>
      <c r="M174" s="220"/>
      <c r="N174" s="220"/>
      <c r="O174" s="220"/>
      <c r="P174" s="220"/>
      <c r="Q174" s="220"/>
      <c r="R174" s="220"/>
      <c r="S174" s="221" t="s">
        <v>94</v>
      </c>
      <c r="T174" s="221"/>
      <c r="U174" s="220" t="s">
        <v>151</v>
      </c>
      <c r="V174" s="220"/>
      <c r="W174" s="220"/>
      <c r="X174" s="220"/>
      <c r="Y174" s="220"/>
      <c r="Z174" s="220"/>
      <c r="AA174" s="220"/>
      <c r="AB174" s="222" t="s">
        <v>129</v>
      </c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5"/>
      <c r="AM174" s="214" t="s">
        <v>121</v>
      </c>
      <c r="AN174" s="214"/>
      <c r="AO174" s="215"/>
      <c r="AP174" s="216">
        <f>AP173+TIME(0,65,0)</f>
        <v>0.6388888888888888</v>
      </c>
      <c r="AQ174" s="217"/>
      <c r="AR174" s="217"/>
      <c r="AS174" s="217"/>
      <c r="AT174" s="217"/>
      <c r="AU174" s="217"/>
      <c r="AV174" s="218"/>
      <c r="AW174" s="219" t="s">
        <v>152</v>
      </c>
      <c r="AX174" s="220"/>
      <c r="AY174" s="220"/>
      <c r="AZ174" s="220"/>
      <c r="BA174" s="220"/>
      <c r="BB174" s="220"/>
      <c r="BC174" s="220"/>
      <c r="BD174" s="221" t="s">
        <v>94</v>
      </c>
      <c r="BE174" s="221"/>
      <c r="BF174" s="220" t="s">
        <v>153</v>
      </c>
      <c r="BG174" s="220"/>
      <c r="BH174" s="220"/>
      <c r="BI174" s="220"/>
      <c r="BJ174" s="220"/>
      <c r="BK174" s="220"/>
      <c r="BL174" s="220"/>
      <c r="BM174" s="222" t="s">
        <v>129</v>
      </c>
      <c r="BN174" s="221"/>
      <c r="BO174" s="221"/>
      <c r="BP174" s="221"/>
      <c r="BQ174" s="221"/>
      <c r="BR174" s="221"/>
      <c r="BS174" s="221"/>
      <c r="BT174" s="221"/>
      <c r="BU174" s="221"/>
      <c r="BV174" s="221"/>
      <c r="BW174" s="223"/>
      <c r="BY174" s="274"/>
      <c r="BZ174" s="274"/>
      <c r="CA174" s="274"/>
      <c r="CB174" s="274"/>
      <c r="CC174" s="274"/>
      <c r="CD174" s="274"/>
      <c r="CE174" s="274"/>
      <c r="CF174" s="271"/>
      <c r="CG174" s="271"/>
      <c r="CH174" s="274"/>
      <c r="CI174" s="274"/>
      <c r="CJ174" s="274"/>
      <c r="CK174" s="274"/>
      <c r="CL174" s="274"/>
      <c r="CM174" s="274"/>
      <c r="CN174" s="274"/>
      <c r="CO174" s="271"/>
      <c r="CP174" s="271"/>
      <c r="CQ174" s="271"/>
      <c r="CR174" s="271"/>
      <c r="CS174" s="271"/>
      <c r="CT174" s="271"/>
      <c r="CU174" s="271"/>
      <c r="CV174" s="271"/>
      <c r="CW174" s="271"/>
      <c r="CX174" s="271"/>
      <c r="CY174" s="271"/>
    </row>
    <row r="175" spans="2:103" s="29" customFormat="1" ht="15.75" customHeight="1">
      <c r="B175" s="75"/>
      <c r="C175" s="75"/>
      <c r="D175" s="75"/>
      <c r="E175" s="40"/>
      <c r="F175" s="75"/>
      <c r="G175" s="75"/>
      <c r="H175" s="75"/>
      <c r="I175" s="75"/>
      <c r="J175" s="75"/>
      <c r="K175" s="75"/>
      <c r="L175" s="76"/>
      <c r="M175" s="76"/>
      <c r="N175" s="76"/>
      <c r="O175" s="76"/>
      <c r="P175" s="76"/>
      <c r="Q175" s="76"/>
      <c r="R175" s="76"/>
      <c r="S175" s="75"/>
      <c r="T175" s="75"/>
      <c r="U175" s="76"/>
      <c r="V175" s="76"/>
      <c r="W175" s="76"/>
      <c r="X175" s="76"/>
      <c r="Y175" s="76"/>
      <c r="Z175" s="76"/>
      <c r="AA175" s="76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41"/>
      <c r="AN175" s="41"/>
      <c r="AO175" s="41"/>
      <c r="AP175" s="40"/>
      <c r="AQ175" s="75"/>
      <c r="AR175" s="75"/>
      <c r="AS175" s="75"/>
      <c r="AT175" s="75"/>
      <c r="AU175" s="75"/>
      <c r="AV175" s="75"/>
      <c r="AW175" s="76"/>
      <c r="AX175" s="76"/>
      <c r="AY175" s="76"/>
      <c r="AZ175" s="76"/>
      <c r="BA175" s="76"/>
      <c r="BB175" s="76"/>
      <c r="BC175" s="76"/>
      <c r="BD175" s="75"/>
      <c r="BE175" s="75"/>
      <c r="BF175" s="76"/>
      <c r="BG175" s="76"/>
      <c r="BH175" s="76"/>
      <c r="BI175" s="76"/>
      <c r="BJ175" s="76"/>
      <c r="BK175" s="76"/>
      <c r="BL175" s="76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Y175" s="76"/>
      <c r="BZ175" s="76"/>
      <c r="CA175" s="76"/>
      <c r="CB175" s="76"/>
      <c r="CC175" s="76"/>
      <c r="CD175" s="76"/>
      <c r="CE175" s="76"/>
      <c r="CF175" s="75"/>
      <c r="CG175" s="75"/>
      <c r="CH175" s="76"/>
      <c r="CI175" s="76"/>
      <c r="CJ175" s="76"/>
      <c r="CK175" s="76"/>
      <c r="CL175" s="76"/>
      <c r="CM175" s="76"/>
      <c r="CN175" s="76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</row>
    <row r="176" spans="2:75" s="29" customFormat="1" ht="22.5" customHeight="1">
      <c r="B176" s="188" t="s">
        <v>243</v>
      </c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8"/>
      <c r="AT176" s="188"/>
      <c r="AU176" s="188"/>
      <c r="AV176" s="188"/>
      <c r="AW176" s="188"/>
      <c r="AX176" s="188"/>
      <c r="AY176" s="188"/>
      <c r="AZ176" s="188"/>
      <c r="BA176" s="188"/>
      <c r="BB176" s="188"/>
      <c r="BC176" s="188"/>
      <c r="BD176" s="188"/>
      <c r="BE176" s="188"/>
      <c r="BF176" s="188"/>
      <c r="BG176" s="188"/>
      <c r="BH176" s="188"/>
      <c r="BI176" s="188"/>
      <c r="BJ176" s="188"/>
      <c r="BK176" s="188"/>
      <c r="BL176" s="188"/>
      <c r="BM176" s="188"/>
      <c r="BN176" s="188"/>
      <c r="BO176" s="188"/>
      <c r="BP176" s="188"/>
      <c r="BQ176" s="188"/>
      <c r="BR176" s="188"/>
      <c r="BS176" s="188"/>
      <c r="BT176" s="188"/>
      <c r="BU176" s="188"/>
      <c r="BV176" s="188"/>
      <c r="BW176" s="188"/>
    </row>
    <row r="177" spans="2:75" s="29" customFormat="1" ht="22.5" customHeight="1">
      <c r="B177" s="272" t="s">
        <v>154</v>
      </c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  <c r="AY177" s="272"/>
      <c r="AZ177" s="272"/>
      <c r="BA177" s="272"/>
      <c r="BB177" s="272"/>
      <c r="BC177" s="272"/>
      <c r="BD177" s="272"/>
      <c r="BE177" s="272"/>
      <c r="BF177" s="272"/>
      <c r="BG177" s="272"/>
      <c r="BH177" s="272"/>
      <c r="BI177" s="272"/>
      <c r="BJ177" s="272"/>
      <c r="BK177" s="272"/>
      <c r="BL177" s="272"/>
      <c r="BM177" s="272"/>
      <c r="BN177" s="272"/>
      <c r="BO177" s="272"/>
      <c r="BP177" s="272"/>
      <c r="BQ177" s="272"/>
      <c r="BR177" s="272"/>
      <c r="BS177" s="272"/>
      <c r="BT177" s="272"/>
      <c r="BU177" s="272"/>
      <c r="BV177" s="272"/>
      <c r="BW177" s="272"/>
    </row>
    <row r="178" spans="3:53" s="29" customFormat="1" ht="20.25" customHeight="1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1"/>
      <c r="X178" s="30"/>
      <c r="Y178" s="30"/>
      <c r="Z178" s="30"/>
      <c r="AA178" s="30"/>
      <c r="AB178" s="30"/>
      <c r="AC178" s="30"/>
      <c r="AD178" s="30"/>
      <c r="AE178" s="30"/>
      <c r="AF178" s="230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5"/>
      <c r="AW178" s="30"/>
      <c r="AX178" s="30"/>
      <c r="AY178" s="30"/>
      <c r="AZ178" s="30"/>
      <c r="BA178" s="30"/>
    </row>
    <row r="179" spans="3:53" s="29" customFormat="1" ht="9.75" customHeight="1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M179" s="32"/>
      <c r="AW179" s="30"/>
      <c r="AX179" s="30"/>
      <c r="AY179" s="30"/>
      <c r="AZ179" s="30"/>
      <c r="BA179" s="30"/>
    </row>
    <row r="180" spans="3:53" s="29" customFormat="1" ht="9.75" customHeight="1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M180" s="32"/>
      <c r="AW180" s="30"/>
      <c r="AX180" s="30"/>
      <c r="AY180" s="30"/>
      <c r="AZ180" s="30"/>
      <c r="BA180" s="30"/>
    </row>
    <row r="181" spans="3:58" s="29" customFormat="1" ht="9.75" customHeight="1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4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</row>
    <row r="182" spans="3:59" s="29" customFormat="1" ht="9" customHeight="1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2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J182" s="66"/>
      <c r="AK182" s="68"/>
      <c r="AL182" s="68"/>
      <c r="AM182" s="68"/>
      <c r="AN182" s="68"/>
      <c r="AO182" s="68"/>
      <c r="AW182" s="30"/>
      <c r="AX182" s="30"/>
      <c r="AY182" s="30"/>
      <c r="AZ182" s="30"/>
      <c r="BA182" s="30"/>
      <c r="BB182" s="30"/>
      <c r="BG182" s="32"/>
    </row>
    <row r="183" spans="3:59" s="29" customFormat="1" ht="14.25" customHeight="1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2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J183" s="35"/>
      <c r="AK183" s="270" t="s">
        <v>110</v>
      </c>
      <c r="AL183" s="270"/>
      <c r="AM183" s="270"/>
      <c r="AN183" s="270"/>
      <c r="AO183" s="35"/>
      <c r="AW183" s="30"/>
      <c r="AX183" s="30"/>
      <c r="AY183" s="30"/>
      <c r="AZ183" s="30"/>
      <c r="BA183" s="30"/>
      <c r="BB183" s="30"/>
      <c r="BG183" s="32"/>
    </row>
    <row r="184" spans="3:68" s="29" customFormat="1" ht="9" customHeight="1">
      <c r="C184" s="30"/>
      <c r="D184" s="30"/>
      <c r="E184" s="30"/>
      <c r="F184" s="30"/>
      <c r="G184" s="30"/>
      <c r="H184" s="30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4"/>
      <c r="T184" s="33"/>
      <c r="U184" s="33"/>
      <c r="V184" s="33"/>
      <c r="W184" s="33"/>
      <c r="X184" s="33"/>
      <c r="Y184" s="33"/>
      <c r="Z184" s="33"/>
      <c r="AA184" s="33"/>
      <c r="AB184" s="33"/>
      <c r="AC184" s="30"/>
      <c r="AD184" s="30"/>
      <c r="AE184" s="30"/>
      <c r="AI184" s="30"/>
      <c r="AJ184" s="35"/>
      <c r="AK184" s="35"/>
      <c r="AL184" s="35"/>
      <c r="AM184" s="35"/>
      <c r="AN184" s="35"/>
      <c r="AO184" s="35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4"/>
      <c r="BH184" s="33"/>
      <c r="BI184" s="33"/>
      <c r="BJ184" s="33"/>
      <c r="BK184" s="33"/>
      <c r="BL184" s="33"/>
      <c r="BM184" s="33"/>
      <c r="BN184" s="33"/>
      <c r="BO184" s="33"/>
      <c r="BP184" s="33"/>
    </row>
    <row r="185" spans="3:69" s="29" customFormat="1" ht="8.25" customHeight="1">
      <c r="C185" s="30"/>
      <c r="D185" s="30"/>
      <c r="E185" s="30"/>
      <c r="F185" s="30"/>
      <c r="G185" s="30"/>
      <c r="H185" s="30"/>
      <c r="I185" s="32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2"/>
      <c r="AD185" s="30"/>
      <c r="AE185" s="30"/>
      <c r="AI185" s="30"/>
      <c r="AJ185" s="30"/>
      <c r="AK185" s="67"/>
      <c r="AL185" s="67"/>
      <c r="AM185" s="67"/>
      <c r="AN185" s="30"/>
      <c r="AW185" s="32"/>
      <c r="AX185" s="30"/>
      <c r="AY185" s="30"/>
      <c r="AZ185" s="30"/>
      <c r="BA185" s="30"/>
      <c r="BQ185" s="32"/>
    </row>
    <row r="186" spans="1:75" s="29" customFormat="1" ht="14.25" customHeight="1">
      <c r="A186" s="30"/>
      <c r="B186" s="30"/>
      <c r="C186" s="30"/>
      <c r="D186" s="30"/>
      <c r="E186" s="30"/>
      <c r="F186" s="30"/>
      <c r="G186" s="30"/>
      <c r="H186" s="30"/>
      <c r="I186" s="32"/>
      <c r="J186" s="30"/>
      <c r="K186" s="30"/>
      <c r="L186" s="30"/>
      <c r="M186" s="30"/>
      <c r="N186" s="30"/>
      <c r="O186" s="30"/>
      <c r="P186" s="270" t="s">
        <v>100</v>
      </c>
      <c r="Q186" s="273"/>
      <c r="R186" s="273"/>
      <c r="S186" s="273"/>
      <c r="T186" s="273"/>
      <c r="U186" s="273"/>
      <c r="V186" s="30"/>
      <c r="W186" s="30"/>
      <c r="X186" s="30"/>
      <c r="Y186" s="30"/>
      <c r="Z186" s="30"/>
      <c r="AA186" s="30"/>
      <c r="AB186" s="30"/>
      <c r="AC186" s="32"/>
      <c r="AD186" s="30"/>
      <c r="AE186" s="30"/>
      <c r="AF186" s="30"/>
      <c r="AG186" s="30"/>
      <c r="AH186" s="30"/>
      <c r="AI186" s="30"/>
      <c r="AJ186" s="30"/>
      <c r="AK186" s="67"/>
      <c r="AL186" s="67"/>
      <c r="AM186" s="67"/>
      <c r="AN186" s="30"/>
      <c r="AO186" s="30"/>
      <c r="AP186" s="30"/>
      <c r="AQ186" s="30"/>
      <c r="AR186" s="30"/>
      <c r="AS186" s="30"/>
      <c r="AT186" s="30"/>
      <c r="AU186" s="30"/>
      <c r="AV186" s="30"/>
      <c r="AW186" s="32"/>
      <c r="AX186" s="30"/>
      <c r="AY186" s="30"/>
      <c r="AZ186" s="30"/>
      <c r="BA186" s="30"/>
      <c r="BB186" s="30"/>
      <c r="BC186" s="30"/>
      <c r="BD186" s="270" t="s">
        <v>102</v>
      </c>
      <c r="BE186" s="273"/>
      <c r="BF186" s="273"/>
      <c r="BG186" s="273"/>
      <c r="BH186" s="273"/>
      <c r="BI186" s="273"/>
      <c r="BJ186" s="30"/>
      <c r="BK186" s="30"/>
      <c r="BL186" s="30"/>
      <c r="BM186" s="30"/>
      <c r="BN186" s="30"/>
      <c r="BO186" s="30"/>
      <c r="BP186" s="30"/>
      <c r="BQ186" s="36"/>
      <c r="BR186" s="67"/>
      <c r="BS186" s="67"/>
      <c r="BT186" s="67"/>
      <c r="BU186" s="67"/>
      <c r="BV186" s="67"/>
      <c r="BW186" s="67"/>
    </row>
    <row r="187" spans="4:73" s="29" customFormat="1" ht="9" customHeight="1">
      <c r="D187" s="33"/>
      <c r="E187" s="33"/>
      <c r="F187" s="33"/>
      <c r="G187" s="33"/>
      <c r="H187" s="33"/>
      <c r="I187" s="34"/>
      <c r="J187" s="33"/>
      <c r="K187" s="33"/>
      <c r="L187" s="33"/>
      <c r="M187" s="33"/>
      <c r="X187" s="33"/>
      <c r="Y187" s="33"/>
      <c r="Z187" s="33"/>
      <c r="AA187" s="33"/>
      <c r="AB187" s="33"/>
      <c r="AC187" s="34"/>
      <c r="AD187" s="33"/>
      <c r="AE187" s="33"/>
      <c r="AF187" s="33"/>
      <c r="AG187" s="33"/>
      <c r="AI187" s="30"/>
      <c r="AJ187" s="30"/>
      <c r="AK187" s="67"/>
      <c r="AL187" s="67"/>
      <c r="AM187" s="67"/>
      <c r="AN187" s="30"/>
      <c r="AR187" s="33"/>
      <c r="AS187" s="33"/>
      <c r="AT187" s="33"/>
      <c r="AU187" s="33"/>
      <c r="AV187" s="33"/>
      <c r="AW187" s="34"/>
      <c r="AX187" s="33"/>
      <c r="AY187" s="33"/>
      <c r="AZ187" s="33"/>
      <c r="BA187" s="33"/>
      <c r="BL187" s="33"/>
      <c r="BM187" s="33"/>
      <c r="BN187" s="33"/>
      <c r="BO187" s="33"/>
      <c r="BP187" s="33"/>
      <c r="BQ187" s="34"/>
      <c r="BR187" s="33"/>
      <c r="BS187" s="33"/>
      <c r="BT187" s="33"/>
      <c r="BU187" s="33"/>
    </row>
    <row r="188" spans="4:74" s="29" customFormat="1" ht="9" customHeight="1">
      <c r="D188" s="32"/>
      <c r="N188" s="32"/>
      <c r="X188" s="37"/>
      <c r="Y188" s="30"/>
      <c r="Z188" s="30"/>
      <c r="AA188" s="30"/>
      <c r="AB188" s="30"/>
      <c r="AC188" s="30"/>
      <c r="AD188" s="30"/>
      <c r="AE188" s="30"/>
      <c r="AF188" s="30"/>
      <c r="AG188" s="30"/>
      <c r="AH188" s="32"/>
      <c r="AR188" s="32"/>
      <c r="BB188" s="32"/>
      <c r="BL188" s="32"/>
      <c r="BV188" s="32"/>
    </row>
    <row r="189" spans="4:74" s="29" customFormat="1" ht="14.25" customHeight="1">
      <c r="D189" s="32"/>
      <c r="G189" s="252" t="s">
        <v>93</v>
      </c>
      <c r="H189" s="253"/>
      <c r="I189" s="253"/>
      <c r="J189" s="253"/>
      <c r="N189" s="32"/>
      <c r="X189" s="32"/>
      <c r="Y189" s="30"/>
      <c r="Z189" s="30"/>
      <c r="AA189" s="252" t="s">
        <v>96</v>
      </c>
      <c r="AB189" s="253"/>
      <c r="AC189" s="253"/>
      <c r="AD189" s="253"/>
      <c r="AE189" s="30"/>
      <c r="AF189" s="30"/>
      <c r="AG189" s="30"/>
      <c r="AH189" s="32"/>
      <c r="AR189" s="32"/>
      <c r="AU189" s="252" t="s">
        <v>97</v>
      </c>
      <c r="AV189" s="253"/>
      <c r="AW189" s="253"/>
      <c r="AX189" s="253"/>
      <c r="BB189" s="32"/>
      <c r="BL189" s="32"/>
      <c r="BO189" s="252" t="s">
        <v>99</v>
      </c>
      <c r="BP189" s="253"/>
      <c r="BQ189" s="253"/>
      <c r="BR189" s="253"/>
      <c r="BV189" s="32"/>
    </row>
    <row r="190" spans="4:74" s="29" customFormat="1" ht="9" customHeight="1" thickBot="1">
      <c r="D190" s="32"/>
      <c r="N190" s="32"/>
      <c r="X190" s="32"/>
      <c r="AH190" s="32"/>
      <c r="AR190" s="32"/>
      <c r="BB190" s="32"/>
      <c r="BL190" s="32"/>
      <c r="BV190" s="32"/>
    </row>
    <row r="191" spans="2:75" s="29" customFormat="1" ht="12.75" customHeight="1">
      <c r="B191" s="267" t="s">
        <v>111</v>
      </c>
      <c r="C191" s="268"/>
      <c r="D191" s="268"/>
      <c r="E191" s="269"/>
      <c r="F191" s="30"/>
      <c r="G191" s="30"/>
      <c r="H191" s="30"/>
      <c r="I191" s="30"/>
      <c r="J191" s="30"/>
      <c r="K191" s="30"/>
      <c r="L191" s="267" t="s">
        <v>112</v>
      </c>
      <c r="M191" s="268"/>
      <c r="N191" s="268"/>
      <c r="O191" s="269"/>
      <c r="P191" s="30"/>
      <c r="Q191" s="30"/>
      <c r="R191" s="30"/>
      <c r="S191" s="30"/>
      <c r="T191" s="30"/>
      <c r="U191" s="30"/>
      <c r="V191" s="267" t="s">
        <v>113</v>
      </c>
      <c r="W191" s="268"/>
      <c r="X191" s="268"/>
      <c r="Y191" s="269"/>
      <c r="Z191" s="30"/>
      <c r="AA191" s="30"/>
      <c r="AB191" s="30"/>
      <c r="AC191" s="30"/>
      <c r="AD191" s="30"/>
      <c r="AE191" s="30"/>
      <c r="AF191" s="267" t="s">
        <v>114</v>
      </c>
      <c r="AG191" s="268"/>
      <c r="AH191" s="268"/>
      <c r="AI191" s="269"/>
      <c r="AJ191" s="30"/>
      <c r="AK191" s="30"/>
      <c r="AL191" s="30"/>
      <c r="AM191" s="30"/>
      <c r="AN191" s="30"/>
      <c r="AO191" s="30"/>
      <c r="AP191" s="267" t="s">
        <v>115</v>
      </c>
      <c r="AQ191" s="268"/>
      <c r="AR191" s="268"/>
      <c r="AS191" s="269"/>
      <c r="AT191" s="30"/>
      <c r="AU191" s="30"/>
      <c r="AV191" s="30"/>
      <c r="AW191" s="30"/>
      <c r="AX191" s="30"/>
      <c r="AY191" s="30"/>
      <c r="AZ191" s="267" t="s">
        <v>116</v>
      </c>
      <c r="BA191" s="268"/>
      <c r="BB191" s="268"/>
      <c r="BC191" s="269"/>
      <c r="BD191" s="30"/>
      <c r="BE191" s="30"/>
      <c r="BF191" s="30"/>
      <c r="BG191" s="30"/>
      <c r="BH191" s="30"/>
      <c r="BI191" s="30"/>
      <c r="BJ191" s="267" t="s">
        <v>117</v>
      </c>
      <c r="BK191" s="268"/>
      <c r="BL191" s="268"/>
      <c r="BM191" s="269"/>
      <c r="BN191" s="30"/>
      <c r="BO191" s="30"/>
      <c r="BP191" s="30"/>
      <c r="BQ191" s="30"/>
      <c r="BR191" s="30"/>
      <c r="BS191" s="30"/>
      <c r="BT191" s="267" t="s">
        <v>118</v>
      </c>
      <c r="BU191" s="268"/>
      <c r="BV191" s="268"/>
      <c r="BW191" s="269"/>
    </row>
    <row r="192" spans="2:75" s="29" customFormat="1" ht="12.75" customHeight="1">
      <c r="B192" s="150" t="s">
        <v>155</v>
      </c>
      <c r="C192" s="151"/>
      <c r="D192" s="151"/>
      <c r="E192" s="241"/>
      <c r="F192" s="30"/>
      <c r="G192" s="30"/>
      <c r="H192" s="30"/>
      <c r="I192" s="30"/>
      <c r="J192" s="30"/>
      <c r="K192" s="30"/>
      <c r="L192" s="150" t="s">
        <v>155</v>
      </c>
      <c r="M192" s="151"/>
      <c r="N192" s="151"/>
      <c r="O192" s="241"/>
      <c r="P192" s="30"/>
      <c r="Q192" s="30"/>
      <c r="R192" s="30"/>
      <c r="S192" s="30"/>
      <c r="T192" s="30"/>
      <c r="U192" s="30"/>
      <c r="V192" s="150" t="s">
        <v>155</v>
      </c>
      <c r="W192" s="151"/>
      <c r="X192" s="151"/>
      <c r="Y192" s="241"/>
      <c r="Z192" s="30"/>
      <c r="AA192" s="30"/>
      <c r="AB192" s="30"/>
      <c r="AC192" s="30"/>
      <c r="AD192" s="30"/>
      <c r="AE192" s="30"/>
      <c r="AF192" s="150" t="s">
        <v>155</v>
      </c>
      <c r="AG192" s="151"/>
      <c r="AH192" s="151"/>
      <c r="AI192" s="241"/>
      <c r="AJ192" s="30"/>
      <c r="AK192" s="30"/>
      <c r="AL192" s="30"/>
      <c r="AM192" s="30"/>
      <c r="AN192" s="30"/>
      <c r="AO192" s="30"/>
      <c r="AP192" s="150" t="s">
        <v>155</v>
      </c>
      <c r="AQ192" s="151"/>
      <c r="AR192" s="151"/>
      <c r="AS192" s="241"/>
      <c r="AT192" s="30"/>
      <c r="AU192" s="30"/>
      <c r="AV192" s="30"/>
      <c r="AW192" s="30"/>
      <c r="AX192" s="30"/>
      <c r="AY192" s="30"/>
      <c r="AZ192" s="150" t="s">
        <v>155</v>
      </c>
      <c r="BA192" s="151"/>
      <c r="BB192" s="151"/>
      <c r="BC192" s="241"/>
      <c r="BD192" s="30"/>
      <c r="BE192" s="30"/>
      <c r="BF192" s="30"/>
      <c r="BG192" s="30"/>
      <c r="BH192" s="30"/>
      <c r="BI192" s="30"/>
      <c r="BJ192" s="150" t="s">
        <v>155</v>
      </c>
      <c r="BK192" s="151"/>
      <c r="BL192" s="151"/>
      <c r="BM192" s="241"/>
      <c r="BN192" s="30"/>
      <c r="BO192" s="30"/>
      <c r="BP192" s="30"/>
      <c r="BQ192" s="30"/>
      <c r="BR192" s="30"/>
      <c r="BS192" s="30"/>
      <c r="BT192" s="150" t="s">
        <v>155</v>
      </c>
      <c r="BU192" s="151"/>
      <c r="BV192" s="151"/>
      <c r="BW192" s="241"/>
    </row>
    <row r="193" spans="2:75" s="29" customFormat="1" ht="4.5" customHeight="1">
      <c r="B193" s="261"/>
      <c r="C193" s="262"/>
      <c r="D193" s="262"/>
      <c r="E193" s="263"/>
      <c r="F193" s="30"/>
      <c r="G193" s="30"/>
      <c r="H193" s="30"/>
      <c r="I193" s="30"/>
      <c r="J193" s="30"/>
      <c r="K193" s="30"/>
      <c r="L193" s="261"/>
      <c r="M193" s="262"/>
      <c r="N193" s="262"/>
      <c r="O193" s="263"/>
      <c r="P193" s="30"/>
      <c r="Q193" s="30"/>
      <c r="R193" s="30"/>
      <c r="S193" s="30"/>
      <c r="T193" s="30"/>
      <c r="U193" s="30"/>
      <c r="V193" s="261"/>
      <c r="W193" s="262"/>
      <c r="X193" s="262"/>
      <c r="Y193" s="263"/>
      <c r="Z193" s="30"/>
      <c r="AA193" s="30"/>
      <c r="AB193" s="30"/>
      <c r="AC193" s="30"/>
      <c r="AD193" s="30"/>
      <c r="AE193" s="30"/>
      <c r="AF193" s="261"/>
      <c r="AG193" s="262"/>
      <c r="AH193" s="262"/>
      <c r="AI193" s="263"/>
      <c r="AJ193" s="30"/>
      <c r="AK193" s="30"/>
      <c r="AL193" s="30"/>
      <c r="AM193" s="30"/>
      <c r="AN193" s="30"/>
      <c r="AO193" s="30"/>
      <c r="AP193" s="261"/>
      <c r="AQ193" s="262"/>
      <c r="AR193" s="262"/>
      <c r="AS193" s="263"/>
      <c r="AT193" s="30"/>
      <c r="AU193" s="30"/>
      <c r="AV193" s="30"/>
      <c r="AW193" s="30"/>
      <c r="AX193" s="30"/>
      <c r="AY193" s="30"/>
      <c r="AZ193" s="261"/>
      <c r="BA193" s="262"/>
      <c r="BB193" s="262"/>
      <c r="BC193" s="263"/>
      <c r="BD193" s="30"/>
      <c r="BE193" s="30"/>
      <c r="BF193" s="30"/>
      <c r="BG193" s="30"/>
      <c r="BH193" s="30"/>
      <c r="BI193" s="30"/>
      <c r="BJ193" s="69"/>
      <c r="BK193" s="70"/>
      <c r="BL193" s="70"/>
      <c r="BM193" s="71"/>
      <c r="BN193" s="30"/>
      <c r="BO193" s="30"/>
      <c r="BP193" s="30"/>
      <c r="BQ193" s="30"/>
      <c r="BR193" s="30"/>
      <c r="BS193" s="30"/>
      <c r="BT193" s="261"/>
      <c r="BU193" s="262"/>
      <c r="BV193" s="262"/>
      <c r="BW193" s="263"/>
    </row>
    <row r="194" spans="2:75" s="29" customFormat="1" ht="72" customHeight="1">
      <c r="B194" s="264"/>
      <c r="C194" s="265"/>
      <c r="D194" s="265"/>
      <c r="E194" s="266"/>
      <c r="F194" s="30"/>
      <c r="G194" s="30"/>
      <c r="H194" s="30"/>
      <c r="I194" s="30"/>
      <c r="J194" s="30"/>
      <c r="K194" s="30"/>
      <c r="L194" s="264"/>
      <c r="M194" s="265"/>
      <c r="N194" s="265"/>
      <c r="O194" s="266"/>
      <c r="P194" s="30"/>
      <c r="Q194" s="30"/>
      <c r="R194" s="30"/>
      <c r="S194" s="30"/>
      <c r="T194" s="30"/>
      <c r="U194" s="30"/>
      <c r="V194" s="264"/>
      <c r="W194" s="265"/>
      <c r="X194" s="265"/>
      <c r="Y194" s="266"/>
      <c r="Z194" s="30"/>
      <c r="AA194" s="30"/>
      <c r="AB194" s="30"/>
      <c r="AC194" s="30"/>
      <c r="AD194" s="30"/>
      <c r="AE194" s="30"/>
      <c r="AF194" s="264"/>
      <c r="AG194" s="265"/>
      <c r="AH194" s="265"/>
      <c r="AI194" s="266"/>
      <c r="AJ194" s="30"/>
      <c r="AK194" s="30"/>
      <c r="AL194" s="30"/>
      <c r="AM194" s="30"/>
      <c r="AN194" s="30"/>
      <c r="AO194" s="30"/>
      <c r="AP194" s="264"/>
      <c r="AQ194" s="265"/>
      <c r="AR194" s="265"/>
      <c r="AS194" s="266"/>
      <c r="AT194" s="30"/>
      <c r="AU194" s="30"/>
      <c r="AV194" s="30"/>
      <c r="AW194" s="30"/>
      <c r="AX194" s="30"/>
      <c r="AY194" s="30"/>
      <c r="AZ194" s="264"/>
      <c r="BA194" s="265"/>
      <c r="BB194" s="265"/>
      <c r="BC194" s="266"/>
      <c r="BD194" s="30"/>
      <c r="BE194" s="30"/>
      <c r="BF194" s="30"/>
      <c r="BG194" s="30"/>
      <c r="BH194" s="30"/>
      <c r="BI194" s="30"/>
      <c r="BJ194" s="264"/>
      <c r="BK194" s="265"/>
      <c r="BL194" s="265"/>
      <c r="BM194" s="266"/>
      <c r="BN194" s="30"/>
      <c r="BO194" s="30"/>
      <c r="BP194" s="30"/>
      <c r="BQ194" s="30"/>
      <c r="BR194" s="30"/>
      <c r="BS194" s="30"/>
      <c r="BT194" s="264"/>
      <c r="BU194" s="265"/>
      <c r="BV194" s="265"/>
      <c r="BW194" s="266"/>
    </row>
    <row r="195" spans="2:75" s="29" customFormat="1" ht="4.5" customHeight="1" thickBot="1">
      <c r="B195" s="249"/>
      <c r="C195" s="250"/>
      <c r="D195" s="250"/>
      <c r="E195" s="251"/>
      <c r="F195" s="30"/>
      <c r="G195" s="30"/>
      <c r="H195" s="30"/>
      <c r="I195" s="30"/>
      <c r="J195" s="30"/>
      <c r="K195" s="30"/>
      <c r="L195" s="249"/>
      <c r="M195" s="250"/>
      <c r="N195" s="250"/>
      <c r="O195" s="251"/>
      <c r="P195" s="30"/>
      <c r="Q195" s="30"/>
      <c r="R195" s="30"/>
      <c r="S195" s="30"/>
      <c r="T195" s="30"/>
      <c r="U195" s="30"/>
      <c r="V195" s="249"/>
      <c r="W195" s="250"/>
      <c r="X195" s="250"/>
      <c r="Y195" s="251"/>
      <c r="Z195" s="30"/>
      <c r="AA195" s="30"/>
      <c r="AB195" s="30"/>
      <c r="AC195" s="30"/>
      <c r="AD195" s="30"/>
      <c r="AE195" s="30"/>
      <c r="AF195" s="249"/>
      <c r="AG195" s="250"/>
      <c r="AH195" s="250"/>
      <c r="AI195" s="251"/>
      <c r="AJ195" s="30"/>
      <c r="AK195" s="30"/>
      <c r="AL195" s="30"/>
      <c r="AM195" s="30"/>
      <c r="AN195" s="30"/>
      <c r="AO195" s="30"/>
      <c r="AP195" s="249"/>
      <c r="AQ195" s="250"/>
      <c r="AR195" s="250"/>
      <c r="AS195" s="251"/>
      <c r="AT195" s="30"/>
      <c r="AU195" s="30"/>
      <c r="AV195" s="30"/>
      <c r="AW195" s="30"/>
      <c r="AX195" s="30"/>
      <c r="AY195" s="30"/>
      <c r="AZ195" s="249"/>
      <c r="BA195" s="250"/>
      <c r="BB195" s="250"/>
      <c r="BC195" s="251"/>
      <c r="BD195" s="30"/>
      <c r="BE195" s="30"/>
      <c r="BF195" s="30"/>
      <c r="BG195" s="30"/>
      <c r="BH195" s="30"/>
      <c r="BI195" s="30"/>
      <c r="BJ195" s="72"/>
      <c r="BK195" s="73"/>
      <c r="BL195" s="73"/>
      <c r="BM195" s="74"/>
      <c r="BN195" s="30"/>
      <c r="BO195" s="30"/>
      <c r="BP195" s="30"/>
      <c r="BQ195" s="30"/>
      <c r="BR195" s="30"/>
      <c r="BS195" s="30"/>
      <c r="BT195" s="249"/>
      <c r="BU195" s="250"/>
      <c r="BV195" s="250"/>
      <c r="BW195" s="251"/>
    </row>
    <row r="196" spans="2:75" s="29" customFormat="1" ht="9" customHeight="1">
      <c r="B196" s="30"/>
      <c r="C196" s="30"/>
      <c r="D196" s="30"/>
      <c r="E196" s="30"/>
      <c r="F196" s="30"/>
      <c r="G196" s="30"/>
      <c r="H196" s="38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8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8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8"/>
      <c r="BQ196" s="30"/>
      <c r="BR196" s="30"/>
      <c r="BS196" s="30"/>
      <c r="BT196" s="30"/>
      <c r="BU196" s="30"/>
      <c r="BV196" s="30"/>
      <c r="BW196" s="30"/>
    </row>
    <row r="197" spans="2:75" s="29" customFormat="1" ht="14.25" customHeight="1">
      <c r="B197" s="30"/>
      <c r="C197" s="30"/>
      <c r="D197" s="30"/>
      <c r="E197" s="30"/>
      <c r="F197" s="30"/>
      <c r="G197" s="30"/>
      <c r="H197" s="38"/>
      <c r="I197" s="30"/>
      <c r="J197" s="30"/>
      <c r="K197" s="30"/>
      <c r="L197" s="30"/>
      <c r="M197" s="30"/>
      <c r="N197" s="30"/>
      <c r="O197" s="30"/>
      <c r="P197" s="30"/>
      <c r="Q197" s="271" t="s">
        <v>98</v>
      </c>
      <c r="R197" s="271"/>
      <c r="S197" s="271"/>
      <c r="T197" s="271"/>
      <c r="U197" s="30"/>
      <c r="V197" s="30"/>
      <c r="W197" s="30"/>
      <c r="X197" s="30"/>
      <c r="Y197" s="30"/>
      <c r="Z197" s="30"/>
      <c r="AA197" s="30"/>
      <c r="AB197" s="38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8"/>
      <c r="AW197" s="30"/>
      <c r="AX197" s="30"/>
      <c r="AY197" s="30"/>
      <c r="AZ197" s="30"/>
      <c r="BA197" s="30"/>
      <c r="BB197" s="30"/>
      <c r="BC197" s="30"/>
      <c r="BD197" s="30"/>
      <c r="BE197" s="270" t="s">
        <v>101</v>
      </c>
      <c r="BF197" s="270"/>
      <c r="BG197" s="270"/>
      <c r="BH197" s="270"/>
      <c r="BI197" s="30"/>
      <c r="BJ197" s="30"/>
      <c r="BK197" s="30"/>
      <c r="BL197" s="30"/>
      <c r="BM197" s="30"/>
      <c r="BN197" s="30"/>
      <c r="BO197" s="30"/>
      <c r="BP197" s="38"/>
      <c r="BQ197" s="30"/>
      <c r="BR197" s="30"/>
      <c r="BS197" s="30"/>
      <c r="BT197" s="30"/>
      <c r="BU197" s="30"/>
      <c r="BV197" s="30"/>
      <c r="BW197" s="30"/>
    </row>
    <row r="198" spans="2:75" s="29" customFormat="1" ht="9" customHeight="1">
      <c r="B198" s="30"/>
      <c r="C198" s="30"/>
      <c r="D198" s="30"/>
      <c r="E198" s="30"/>
      <c r="F198" s="30"/>
      <c r="G198" s="30"/>
      <c r="H198" s="38"/>
      <c r="I198" s="34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9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8"/>
      <c r="AW198" s="34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9"/>
      <c r="BQ198" s="30"/>
      <c r="BR198" s="30"/>
      <c r="BS198" s="30"/>
      <c r="BT198" s="30"/>
      <c r="BU198" s="30"/>
      <c r="BV198" s="30"/>
      <c r="BW198" s="30"/>
    </row>
    <row r="199" spans="2:75" s="29" customFormat="1" ht="22.5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2:75" s="29" customFormat="1" ht="22.5" customHeight="1">
      <c r="B200" s="272" t="s">
        <v>156</v>
      </c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  <c r="AI200" s="272"/>
      <c r="AJ200" s="272"/>
      <c r="AK200" s="272"/>
      <c r="AL200" s="272"/>
      <c r="AM200" s="272"/>
      <c r="AN200" s="272"/>
      <c r="AO200" s="272"/>
      <c r="AP200" s="272"/>
      <c r="AQ200" s="272"/>
      <c r="AR200" s="272"/>
      <c r="AS200" s="272"/>
      <c r="AT200" s="272"/>
      <c r="AU200" s="272"/>
      <c r="AV200" s="272"/>
      <c r="AW200" s="272"/>
      <c r="AX200" s="272"/>
      <c r="AY200" s="272"/>
      <c r="AZ200" s="272"/>
      <c r="BA200" s="272"/>
      <c r="BB200" s="272"/>
      <c r="BC200" s="272"/>
      <c r="BD200" s="272"/>
      <c r="BE200" s="272"/>
      <c r="BF200" s="272"/>
      <c r="BG200" s="272"/>
      <c r="BH200" s="272"/>
      <c r="BI200" s="272"/>
      <c r="BJ200" s="272"/>
      <c r="BK200" s="272"/>
      <c r="BL200" s="272"/>
      <c r="BM200" s="272"/>
      <c r="BN200" s="272"/>
      <c r="BO200" s="272"/>
      <c r="BP200" s="272"/>
      <c r="BQ200" s="272"/>
      <c r="BR200" s="272"/>
      <c r="BS200" s="272"/>
      <c r="BT200" s="272"/>
      <c r="BU200" s="272"/>
      <c r="BV200" s="272"/>
      <c r="BW200" s="272"/>
    </row>
    <row r="201" spans="3:53" s="29" customFormat="1" ht="20.25" customHeight="1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1"/>
      <c r="X201" s="30"/>
      <c r="Y201" s="30"/>
      <c r="Z201" s="30"/>
      <c r="AA201" s="30"/>
      <c r="AB201" s="30"/>
      <c r="AC201" s="30"/>
      <c r="AD201" s="30"/>
      <c r="AE201" s="30"/>
      <c r="AF201" s="230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5"/>
      <c r="AW201" s="30"/>
      <c r="AX201" s="30"/>
      <c r="AY201" s="30"/>
      <c r="AZ201" s="30"/>
      <c r="BA201" s="30"/>
    </row>
    <row r="202" spans="3:53" s="29" customFormat="1" ht="9.75" customHeight="1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M202" s="32"/>
      <c r="AW202" s="30"/>
      <c r="AX202" s="30"/>
      <c r="AY202" s="30"/>
      <c r="AZ202" s="30"/>
      <c r="BA202" s="30"/>
    </row>
    <row r="203" spans="3:53" s="29" customFormat="1" ht="9.75" customHeight="1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M203" s="32"/>
      <c r="AW203" s="30"/>
      <c r="AX203" s="30"/>
      <c r="AY203" s="30"/>
      <c r="AZ203" s="30"/>
      <c r="BA203" s="30"/>
    </row>
    <row r="204" spans="3:58" s="29" customFormat="1" ht="9.75" customHeight="1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4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</row>
    <row r="205" spans="3:59" s="29" customFormat="1" ht="9" customHeight="1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2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J205" s="66"/>
      <c r="AK205" s="68"/>
      <c r="AL205" s="68"/>
      <c r="AM205" s="68"/>
      <c r="AN205" s="68"/>
      <c r="AO205" s="68"/>
      <c r="AW205" s="30"/>
      <c r="AX205" s="30"/>
      <c r="AY205" s="30"/>
      <c r="AZ205" s="30"/>
      <c r="BA205" s="30"/>
      <c r="BB205" s="30"/>
      <c r="BG205" s="32"/>
    </row>
    <row r="206" spans="3:59" s="29" customFormat="1" ht="14.25" customHeight="1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2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J206" s="35"/>
      <c r="AK206" s="270" t="s">
        <v>121</v>
      </c>
      <c r="AL206" s="270"/>
      <c r="AM206" s="270"/>
      <c r="AN206" s="270"/>
      <c r="AO206" s="35"/>
      <c r="AW206" s="30"/>
      <c r="AX206" s="30"/>
      <c r="AY206" s="30"/>
      <c r="AZ206" s="30"/>
      <c r="BA206" s="30"/>
      <c r="BB206" s="30"/>
      <c r="BG206" s="32"/>
    </row>
    <row r="207" spans="3:68" s="29" customFormat="1" ht="9" customHeight="1">
      <c r="C207" s="30"/>
      <c r="D207" s="30"/>
      <c r="E207" s="30"/>
      <c r="F207" s="30"/>
      <c r="G207" s="30"/>
      <c r="H207" s="30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4"/>
      <c r="T207" s="33"/>
      <c r="U207" s="33"/>
      <c r="V207" s="33"/>
      <c r="W207" s="33"/>
      <c r="X207" s="33"/>
      <c r="Y207" s="33"/>
      <c r="Z207" s="33"/>
      <c r="AA207" s="33"/>
      <c r="AB207" s="33"/>
      <c r="AC207" s="30"/>
      <c r="AD207" s="30"/>
      <c r="AE207" s="30"/>
      <c r="AI207" s="30"/>
      <c r="AJ207" s="35"/>
      <c r="AK207" s="35"/>
      <c r="AL207" s="35"/>
      <c r="AM207" s="35"/>
      <c r="AN207" s="35"/>
      <c r="AO207" s="35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4"/>
      <c r="BH207" s="33"/>
      <c r="BI207" s="33"/>
      <c r="BJ207" s="33"/>
      <c r="BK207" s="33"/>
      <c r="BL207" s="33"/>
      <c r="BM207" s="33"/>
      <c r="BN207" s="33"/>
      <c r="BO207" s="33"/>
      <c r="BP207" s="33"/>
    </row>
    <row r="208" spans="3:69" s="29" customFormat="1" ht="9" customHeight="1">
      <c r="C208" s="30"/>
      <c r="D208" s="30"/>
      <c r="E208" s="30"/>
      <c r="F208" s="30"/>
      <c r="G208" s="30"/>
      <c r="H208" s="30"/>
      <c r="I208" s="32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2"/>
      <c r="AD208" s="30"/>
      <c r="AE208" s="30"/>
      <c r="AI208" s="30"/>
      <c r="AJ208" s="30"/>
      <c r="AK208" s="67"/>
      <c r="AL208" s="67"/>
      <c r="AM208" s="67"/>
      <c r="AN208" s="30"/>
      <c r="AW208" s="32"/>
      <c r="AX208" s="30"/>
      <c r="AY208" s="30"/>
      <c r="AZ208" s="30"/>
      <c r="BA208" s="30"/>
      <c r="BQ208" s="32"/>
    </row>
    <row r="209" spans="1:75" s="29" customFormat="1" ht="14.25" customHeight="1">
      <c r="A209" s="30"/>
      <c r="B209" s="30"/>
      <c r="C209" s="30"/>
      <c r="D209" s="30"/>
      <c r="E209" s="30"/>
      <c r="F209" s="30"/>
      <c r="G209" s="30"/>
      <c r="H209" s="30"/>
      <c r="I209" s="32"/>
      <c r="J209" s="30"/>
      <c r="K209" s="30"/>
      <c r="L209" s="30"/>
      <c r="M209" s="30"/>
      <c r="N209" s="30"/>
      <c r="O209" s="30"/>
      <c r="P209" s="35"/>
      <c r="Q209" s="252" t="s">
        <v>138</v>
      </c>
      <c r="R209" s="253"/>
      <c r="S209" s="253"/>
      <c r="T209" s="253"/>
      <c r="U209" s="67"/>
      <c r="V209" s="30"/>
      <c r="W209" s="30"/>
      <c r="X209" s="30"/>
      <c r="Y209" s="30"/>
      <c r="Z209" s="30"/>
      <c r="AA209" s="30"/>
      <c r="AB209" s="30"/>
      <c r="AC209" s="32"/>
      <c r="AD209" s="30"/>
      <c r="AE209" s="30"/>
      <c r="AF209" s="30"/>
      <c r="AG209" s="30"/>
      <c r="AH209" s="30"/>
      <c r="AI209" s="30"/>
      <c r="AJ209" s="30"/>
      <c r="AK209" s="67"/>
      <c r="AL209" s="67"/>
      <c r="AM209" s="67"/>
      <c r="AN209" s="30"/>
      <c r="AO209" s="30"/>
      <c r="AP209" s="30"/>
      <c r="AQ209" s="30"/>
      <c r="AR209" s="30"/>
      <c r="AS209" s="30"/>
      <c r="AT209" s="30"/>
      <c r="AU209" s="30"/>
      <c r="AV209" s="30"/>
      <c r="AW209" s="32"/>
      <c r="AX209" s="30"/>
      <c r="AY209" s="30"/>
      <c r="AZ209" s="30"/>
      <c r="BA209" s="30"/>
      <c r="BB209" s="30"/>
      <c r="BC209" s="30"/>
      <c r="BD209" s="35"/>
      <c r="BE209" s="270" t="s">
        <v>147</v>
      </c>
      <c r="BF209" s="270"/>
      <c r="BG209" s="270"/>
      <c r="BH209" s="270"/>
      <c r="BI209" s="67"/>
      <c r="BJ209" s="30"/>
      <c r="BK209" s="30"/>
      <c r="BL209" s="30"/>
      <c r="BM209" s="30"/>
      <c r="BN209" s="30"/>
      <c r="BO209" s="30"/>
      <c r="BP209" s="30"/>
      <c r="BQ209" s="36"/>
      <c r="BR209" s="67"/>
      <c r="BS209" s="67"/>
      <c r="BT209" s="67"/>
      <c r="BU209" s="67"/>
      <c r="BV209" s="67"/>
      <c r="BW209" s="67"/>
    </row>
    <row r="210" spans="4:73" s="29" customFormat="1" ht="9" customHeight="1">
      <c r="D210" s="33"/>
      <c r="E210" s="33"/>
      <c r="F210" s="33"/>
      <c r="G210" s="33"/>
      <c r="H210" s="33"/>
      <c r="I210" s="34"/>
      <c r="J210" s="33"/>
      <c r="K210" s="33"/>
      <c r="L210" s="33"/>
      <c r="M210" s="33"/>
      <c r="X210" s="33"/>
      <c r="Y210" s="33"/>
      <c r="Z210" s="33"/>
      <c r="AA210" s="33"/>
      <c r="AB210" s="33"/>
      <c r="AC210" s="34"/>
      <c r="AD210" s="33"/>
      <c r="AE210" s="33"/>
      <c r="AF210" s="33"/>
      <c r="AG210" s="33"/>
      <c r="AI210" s="30"/>
      <c r="AJ210" s="30"/>
      <c r="AK210" s="67"/>
      <c r="AL210" s="67"/>
      <c r="AM210" s="67"/>
      <c r="AN210" s="30"/>
      <c r="AR210" s="33"/>
      <c r="AS210" s="33"/>
      <c r="AT210" s="33"/>
      <c r="AU210" s="33"/>
      <c r="AV210" s="33"/>
      <c r="AW210" s="34"/>
      <c r="AX210" s="33"/>
      <c r="AY210" s="33"/>
      <c r="AZ210" s="33"/>
      <c r="BA210" s="33"/>
      <c r="BL210" s="33"/>
      <c r="BM210" s="33"/>
      <c r="BN210" s="33"/>
      <c r="BO210" s="33"/>
      <c r="BP210" s="33"/>
      <c r="BQ210" s="34"/>
      <c r="BR210" s="33"/>
      <c r="BS210" s="33"/>
      <c r="BT210" s="33"/>
      <c r="BU210" s="33"/>
    </row>
    <row r="211" spans="4:74" s="29" customFormat="1" ht="9" customHeight="1">
      <c r="D211" s="32"/>
      <c r="N211" s="32"/>
      <c r="X211" s="37"/>
      <c r="Y211" s="30"/>
      <c r="Z211" s="30"/>
      <c r="AA211" s="30"/>
      <c r="AB211" s="30"/>
      <c r="AC211" s="30"/>
      <c r="AD211" s="30"/>
      <c r="AE211" s="30"/>
      <c r="AF211" s="30"/>
      <c r="AG211" s="30"/>
      <c r="AH211" s="32"/>
      <c r="AR211" s="32"/>
      <c r="BB211" s="32"/>
      <c r="BL211" s="32"/>
      <c r="BV211" s="32"/>
    </row>
    <row r="212" spans="4:74" s="29" customFormat="1" ht="14.25" customHeight="1">
      <c r="D212" s="32"/>
      <c r="G212" s="252" t="s">
        <v>125</v>
      </c>
      <c r="H212" s="253"/>
      <c r="I212" s="253"/>
      <c r="J212" s="253"/>
      <c r="N212" s="32"/>
      <c r="X212" s="32"/>
      <c r="Y212" s="30"/>
      <c r="Z212" s="30"/>
      <c r="AA212" s="252" t="s">
        <v>126</v>
      </c>
      <c r="AB212" s="253"/>
      <c r="AC212" s="253"/>
      <c r="AD212" s="253"/>
      <c r="AE212" s="30"/>
      <c r="AF212" s="30"/>
      <c r="AG212" s="30"/>
      <c r="AH212" s="32"/>
      <c r="AR212" s="32"/>
      <c r="AU212" s="252" t="s">
        <v>130</v>
      </c>
      <c r="AV212" s="253"/>
      <c r="AW212" s="253"/>
      <c r="AX212" s="253"/>
      <c r="BB212" s="32"/>
      <c r="BL212" s="32"/>
      <c r="BO212" s="252" t="s">
        <v>136</v>
      </c>
      <c r="BP212" s="253"/>
      <c r="BQ212" s="253"/>
      <c r="BR212" s="253"/>
      <c r="BV212" s="32"/>
    </row>
    <row r="213" spans="4:74" s="29" customFormat="1" ht="9" customHeight="1" thickBot="1">
      <c r="D213" s="32"/>
      <c r="N213" s="32"/>
      <c r="X213" s="32"/>
      <c r="AH213" s="32"/>
      <c r="AR213" s="32"/>
      <c r="BB213" s="32"/>
      <c r="BL213" s="32"/>
      <c r="BV213" s="32"/>
    </row>
    <row r="214" spans="2:75" s="29" customFormat="1" ht="12.75" customHeight="1">
      <c r="B214" s="267" t="s">
        <v>111</v>
      </c>
      <c r="C214" s="268"/>
      <c r="D214" s="268"/>
      <c r="E214" s="269"/>
      <c r="F214" s="30"/>
      <c r="G214" s="30"/>
      <c r="H214" s="30"/>
      <c r="I214" s="30"/>
      <c r="J214" s="30"/>
      <c r="K214" s="30"/>
      <c r="L214" s="267" t="s">
        <v>112</v>
      </c>
      <c r="M214" s="268"/>
      <c r="N214" s="268"/>
      <c r="O214" s="269"/>
      <c r="P214" s="30"/>
      <c r="Q214" s="30"/>
      <c r="R214" s="30"/>
      <c r="S214" s="30"/>
      <c r="T214" s="30"/>
      <c r="U214" s="30"/>
      <c r="V214" s="267" t="s">
        <v>113</v>
      </c>
      <c r="W214" s="268"/>
      <c r="X214" s="268"/>
      <c r="Y214" s="269"/>
      <c r="Z214" s="30"/>
      <c r="AA214" s="30"/>
      <c r="AB214" s="30"/>
      <c r="AC214" s="30"/>
      <c r="AD214" s="30"/>
      <c r="AE214" s="30"/>
      <c r="AF214" s="267" t="s">
        <v>114</v>
      </c>
      <c r="AG214" s="268"/>
      <c r="AH214" s="268"/>
      <c r="AI214" s="269"/>
      <c r="AJ214" s="30"/>
      <c r="AK214" s="30"/>
      <c r="AL214" s="30"/>
      <c r="AM214" s="30"/>
      <c r="AN214" s="30"/>
      <c r="AO214" s="30"/>
      <c r="AP214" s="267" t="s">
        <v>115</v>
      </c>
      <c r="AQ214" s="268"/>
      <c r="AR214" s="268"/>
      <c r="AS214" s="269"/>
      <c r="AT214" s="30"/>
      <c r="AU214" s="30"/>
      <c r="AV214" s="30"/>
      <c r="AW214" s="30"/>
      <c r="AX214" s="30"/>
      <c r="AY214" s="30"/>
      <c r="AZ214" s="267" t="s">
        <v>116</v>
      </c>
      <c r="BA214" s="268"/>
      <c r="BB214" s="268"/>
      <c r="BC214" s="269"/>
      <c r="BD214" s="30"/>
      <c r="BE214" s="30"/>
      <c r="BF214" s="30"/>
      <c r="BG214" s="30"/>
      <c r="BH214" s="30"/>
      <c r="BI214" s="30"/>
      <c r="BJ214" s="267" t="s">
        <v>117</v>
      </c>
      <c r="BK214" s="268"/>
      <c r="BL214" s="268"/>
      <c r="BM214" s="269"/>
      <c r="BN214" s="30"/>
      <c r="BO214" s="30"/>
      <c r="BP214" s="30"/>
      <c r="BQ214" s="30"/>
      <c r="BR214" s="30"/>
      <c r="BS214" s="30"/>
      <c r="BT214" s="267" t="s">
        <v>118</v>
      </c>
      <c r="BU214" s="268"/>
      <c r="BV214" s="268"/>
      <c r="BW214" s="269"/>
    </row>
    <row r="215" spans="2:75" s="29" customFormat="1" ht="12.75" customHeight="1">
      <c r="B215" s="150" t="s">
        <v>157</v>
      </c>
      <c r="C215" s="151"/>
      <c r="D215" s="151"/>
      <c r="E215" s="241"/>
      <c r="F215" s="30"/>
      <c r="G215" s="30"/>
      <c r="H215" s="30"/>
      <c r="I215" s="30"/>
      <c r="J215" s="30"/>
      <c r="K215" s="30"/>
      <c r="L215" s="150" t="s">
        <v>157</v>
      </c>
      <c r="M215" s="151"/>
      <c r="N215" s="151"/>
      <c r="O215" s="241"/>
      <c r="P215" s="30"/>
      <c r="Q215" s="30"/>
      <c r="R215" s="30"/>
      <c r="S215" s="30"/>
      <c r="T215" s="30"/>
      <c r="U215" s="30"/>
      <c r="V215" s="150" t="s">
        <v>157</v>
      </c>
      <c r="W215" s="151"/>
      <c r="X215" s="151"/>
      <c r="Y215" s="241"/>
      <c r="Z215" s="30"/>
      <c r="AA215" s="30"/>
      <c r="AB215" s="30"/>
      <c r="AC215" s="30"/>
      <c r="AD215" s="30"/>
      <c r="AE215" s="30"/>
      <c r="AF215" s="150" t="s">
        <v>157</v>
      </c>
      <c r="AG215" s="151"/>
      <c r="AH215" s="151"/>
      <c r="AI215" s="241"/>
      <c r="AJ215" s="30"/>
      <c r="AK215" s="30"/>
      <c r="AL215" s="30"/>
      <c r="AM215" s="30"/>
      <c r="AN215" s="30"/>
      <c r="AO215" s="30"/>
      <c r="AP215" s="150" t="s">
        <v>157</v>
      </c>
      <c r="AQ215" s="151"/>
      <c r="AR215" s="151"/>
      <c r="AS215" s="241"/>
      <c r="AT215" s="30"/>
      <c r="AU215" s="30"/>
      <c r="AV215" s="30"/>
      <c r="AW215" s="30"/>
      <c r="AX215" s="30"/>
      <c r="AY215" s="30"/>
      <c r="AZ215" s="150" t="s">
        <v>157</v>
      </c>
      <c r="BA215" s="151"/>
      <c r="BB215" s="151"/>
      <c r="BC215" s="241"/>
      <c r="BD215" s="30"/>
      <c r="BE215" s="30"/>
      <c r="BF215" s="30"/>
      <c r="BG215" s="30"/>
      <c r="BH215" s="30"/>
      <c r="BI215" s="30"/>
      <c r="BJ215" s="150" t="s">
        <v>157</v>
      </c>
      <c r="BK215" s="151"/>
      <c r="BL215" s="151"/>
      <c r="BM215" s="241"/>
      <c r="BN215" s="30"/>
      <c r="BO215" s="30"/>
      <c r="BP215" s="30"/>
      <c r="BQ215" s="30"/>
      <c r="BR215" s="30"/>
      <c r="BS215" s="30"/>
      <c r="BT215" s="150" t="s">
        <v>157</v>
      </c>
      <c r="BU215" s="151"/>
      <c r="BV215" s="151"/>
      <c r="BW215" s="241"/>
    </row>
    <row r="216" spans="2:75" s="29" customFormat="1" ht="4.5" customHeight="1">
      <c r="B216" s="261"/>
      <c r="C216" s="262"/>
      <c r="D216" s="262"/>
      <c r="E216" s="263"/>
      <c r="F216" s="30"/>
      <c r="G216" s="30"/>
      <c r="H216" s="30"/>
      <c r="I216" s="30"/>
      <c r="J216" s="30"/>
      <c r="K216" s="30"/>
      <c r="L216" s="261"/>
      <c r="M216" s="262"/>
      <c r="N216" s="262"/>
      <c r="O216" s="263"/>
      <c r="P216" s="30"/>
      <c r="Q216" s="30"/>
      <c r="R216" s="30"/>
      <c r="S216" s="30"/>
      <c r="T216" s="30"/>
      <c r="U216" s="30"/>
      <c r="V216" s="261"/>
      <c r="W216" s="262"/>
      <c r="X216" s="262"/>
      <c r="Y216" s="263"/>
      <c r="Z216" s="30"/>
      <c r="AA216" s="30"/>
      <c r="AB216" s="30"/>
      <c r="AC216" s="30"/>
      <c r="AD216" s="30"/>
      <c r="AE216" s="30"/>
      <c r="AF216" s="261"/>
      <c r="AG216" s="262"/>
      <c r="AH216" s="262"/>
      <c r="AI216" s="263"/>
      <c r="AJ216" s="30"/>
      <c r="AK216" s="30"/>
      <c r="AL216" s="30"/>
      <c r="AM216" s="30"/>
      <c r="AN216" s="30"/>
      <c r="AO216" s="30"/>
      <c r="AP216" s="261"/>
      <c r="AQ216" s="262"/>
      <c r="AR216" s="262"/>
      <c r="AS216" s="263"/>
      <c r="AT216" s="30"/>
      <c r="AU216" s="30"/>
      <c r="AV216" s="30"/>
      <c r="AW216" s="30"/>
      <c r="AX216" s="30"/>
      <c r="AY216" s="30"/>
      <c r="AZ216" s="261"/>
      <c r="BA216" s="262"/>
      <c r="BB216" s="262"/>
      <c r="BC216" s="263"/>
      <c r="BD216" s="30"/>
      <c r="BE216" s="30"/>
      <c r="BF216" s="30"/>
      <c r="BG216" s="30"/>
      <c r="BH216" s="30"/>
      <c r="BI216" s="30"/>
      <c r="BJ216" s="69"/>
      <c r="BK216" s="70"/>
      <c r="BL216" s="70"/>
      <c r="BM216" s="71"/>
      <c r="BN216" s="30"/>
      <c r="BO216" s="30"/>
      <c r="BP216" s="30"/>
      <c r="BQ216" s="30"/>
      <c r="BR216" s="30"/>
      <c r="BS216" s="30"/>
      <c r="BT216" s="261"/>
      <c r="BU216" s="262"/>
      <c r="BV216" s="262"/>
      <c r="BW216" s="263"/>
    </row>
    <row r="217" spans="2:75" s="29" customFormat="1" ht="72" customHeight="1">
      <c r="B217" s="264"/>
      <c r="C217" s="265"/>
      <c r="D217" s="265"/>
      <c r="E217" s="266"/>
      <c r="F217" s="30"/>
      <c r="G217" s="30"/>
      <c r="H217" s="30"/>
      <c r="I217" s="30"/>
      <c r="J217" s="30"/>
      <c r="K217" s="30"/>
      <c r="L217" s="264"/>
      <c r="M217" s="265"/>
      <c r="N217" s="265"/>
      <c r="O217" s="266"/>
      <c r="P217" s="30"/>
      <c r="Q217" s="30"/>
      <c r="R217" s="30"/>
      <c r="S217" s="30"/>
      <c r="T217" s="30"/>
      <c r="U217" s="30"/>
      <c r="V217" s="264"/>
      <c r="W217" s="265"/>
      <c r="X217" s="265"/>
      <c r="Y217" s="266"/>
      <c r="Z217" s="30"/>
      <c r="AA217" s="30"/>
      <c r="AB217" s="30"/>
      <c r="AC217" s="30"/>
      <c r="AD217" s="30"/>
      <c r="AE217" s="30"/>
      <c r="AF217" s="264"/>
      <c r="AG217" s="265"/>
      <c r="AH217" s="265"/>
      <c r="AI217" s="266"/>
      <c r="AJ217" s="30"/>
      <c r="AK217" s="30"/>
      <c r="AL217" s="30"/>
      <c r="AM217" s="30"/>
      <c r="AN217" s="30"/>
      <c r="AO217" s="30"/>
      <c r="AP217" s="264"/>
      <c r="AQ217" s="265"/>
      <c r="AR217" s="265"/>
      <c r="AS217" s="266"/>
      <c r="AT217" s="30"/>
      <c r="AU217" s="30"/>
      <c r="AV217" s="30"/>
      <c r="AW217" s="30"/>
      <c r="AX217" s="30"/>
      <c r="AY217" s="30"/>
      <c r="AZ217" s="264"/>
      <c r="BA217" s="265"/>
      <c r="BB217" s="265"/>
      <c r="BC217" s="266"/>
      <c r="BD217" s="30"/>
      <c r="BE217" s="30"/>
      <c r="BF217" s="30"/>
      <c r="BG217" s="30"/>
      <c r="BH217" s="30"/>
      <c r="BI217" s="30"/>
      <c r="BJ217" s="264"/>
      <c r="BK217" s="265"/>
      <c r="BL217" s="265"/>
      <c r="BM217" s="266"/>
      <c r="BN217" s="30"/>
      <c r="BO217" s="30"/>
      <c r="BP217" s="30"/>
      <c r="BQ217" s="30"/>
      <c r="BR217" s="30"/>
      <c r="BS217" s="30"/>
      <c r="BT217" s="264"/>
      <c r="BU217" s="265"/>
      <c r="BV217" s="265"/>
      <c r="BW217" s="266"/>
    </row>
    <row r="218" spans="2:75" s="29" customFormat="1" ht="4.5" customHeight="1" thickBot="1">
      <c r="B218" s="249"/>
      <c r="C218" s="250"/>
      <c r="D218" s="250"/>
      <c r="E218" s="251"/>
      <c r="F218" s="30"/>
      <c r="G218" s="30"/>
      <c r="H218" s="30"/>
      <c r="I218" s="30"/>
      <c r="J218" s="30"/>
      <c r="K218" s="30"/>
      <c r="L218" s="249"/>
      <c r="M218" s="250"/>
      <c r="N218" s="250"/>
      <c r="O218" s="251"/>
      <c r="P218" s="30"/>
      <c r="Q218" s="30"/>
      <c r="R218" s="30"/>
      <c r="S218" s="30"/>
      <c r="T218" s="30"/>
      <c r="U218" s="30"/>
      <c r="V218" s="249"/>
      <c r="W218" s="250"/>
      <c r="X218" s="250"/>
      <c r="Y218" s="251"/>
      <c r="Z218" s="30"/>
      <c r="AA218" s="30"/>
      <c r="AB218" s="30"/>
      <c r="AC218" s="30"/>
      <c r="AD218" s="30"/>
      <c r="AE218" s="30"/>
      <c r="AF218" s="249"/>
      <c r="AG218" s="250"/>
      <c r="AH218" s="250"/>
      <c r="AI218" s="251"/>
      <c r="AJ218" s="30"/>
      <c r="AK218" s="30"/>
      <c r="AL218" s="30"/>
      <c r="AM218" s="30"/>
      <c r="AN218" s="30"/>
      <c r="AO218" s="30"/>
      <c r="AP218" s="249"/>
      <c r="AQ218" s="250"/>
      <c r="AR218" s="250"/>
      <c r="AS218" s="251"/>
      <c r="AT218" s="30"/>
      <c r="AU218" s="30"/>
      <c r="AV218" s="30"/>
      <c r="AW218" s="30"/>
      <c r="AX218" s="30"/>
      <c r="AY218" s="30"/>
      <c r="AZ218" s="249"/>
      <c r="BA218" s="250"/>
      <c r="BB218" s="250"/>
      <c r="BC218" s="251"/>
      <c r="BD218" s="30"/>
      <c r="BE218" s="30"/>
      <c r="BF218" s="30"/>
      <c r="BG218" s="30"/>
      <c r="BH218" s="30"/>
      <c r="BI218" s="30"/>
      <c r="BJ218" s="72"/>
      <c r="BK218" s="73"/>
      <c r="BL218" s="73"/>
      <c r="BM218" s="74"/>
      <c r="BN218" s="30"/>
      <c r="BO218" s="30"/>
      <c r="BP218" s="30"/>
      <c r="BQ218" s="30"/>
      <c r="BR218" s="30"/>
      <c r="BS218" s="30"/>
      <c r="BT218" s="249"/>
      <c r="BU218" s="250"/>
      <c r="BV218" s="250"/>
      <c r="BW218" s="251"/>
    </row>
    <row r="219" spans="2:75" s="29" customFormat="1" ht="9" customHeight="1">
      <c r="B219" s="30"/>
      <c r="C219" s="30"/>
      <c r="D219" s="30"/>
      <c r="E219" s="30"/>
      <c r="F219" s="30"/>
      <c r="G219" s="30"/>
      <c r="H219" s="38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8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8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8"/>
      <c r="BR219" s="30"/>
      <c r="BS219" s="30"/>
      <c r="BT219" s="30"/>
      <c r="BU219" s="30"/>
      <c r="BV219" s="30"/>
      <c r="BW219" s="30"/>
    </row>
    <row r="220" spans="2:75" s="29" customFormat="1" ht="14.25" customHeight="1">
      <c r="B220" s="30"/>
      <c r="C220" s="30"/>
      <c r="D220" s="30"/>
      <c r="E220" s="30"/>
      <c r="F220" s="30"/>
      <c r="G220" s="30"/>
      <c r="H220" s="38"/>
      <c r="I220" s="30"/>
      <c r="J220" s="30"/>
      <c r="K220" s="30"/>
      <c r="L220" s="30"/>
      <c r="M220" s="30"/>
      <c r="N220" s="30"/>
      <c r="O220" s="30"/>
      <c r="P220" s="30"/>
      <c r="Q220" s="252" t="s">
        <v>134</v>
      </c>
      <c r="R220" s="253"/>
      <c r="S220" s="253"/>
      <c r="T220" s="253"/>
      <c r="U220" s="30"/>
      <c r="V220" s="30"/>
      <c r="W220" s="30"/>
      <c r="X220" s="30"/>
      <c r="Y220" s="30"/>
      <c r="Z220" s="30"/>
      <c r="AA220" s="30"/>
      <c r="AB220" s="38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8"/>
      <c r="AW220" s="30"/>
      <c r="AX220" s="30"/>
      <c r="AY220" s="30"/>
      <c r="AZ220" s="30"/>
      <c r="BA220" s="30"/>
      <c r="BB220" s="30"/>
      <c r="BC220" s="30"/>
      <c r="BD220" s="30"/>
      <c r="BE220" s="252" t="s">
        <v>142</v>
      </c>
      <c r="BF220" s="253"/>
      <c r="BG220" s="253"/>
      <c r="BH220" s="253"/>
      <c r="BI220" s="30"/>
      <c r="BJ220" s="30"/>
      <c r="BK220" s="30"/>
      <c r="BL220" s="30"/>
      <c r="BM220" s="30"/>
      <c r="BN220" s="30"/>
      <c r="BO220" s="30"/>
      <c r="BP220" s="30"/>
      <c r="BQ220" s="38"/>
      <c r="BR220" s="30"/>
      <c r="BS220" s="30"/>
      <c r="BT220" s="30"/>
      <c r="BU220" s="30"/>
      <c r="BV220" s="30"/>
      <c r="BW220" s="30"/>
    </row>
    <row r="221" spans="2:75" s="29" customFormat="1" ht="9" customHeight="1">
      <c r="B221" s="30"/>
      <c r="C221" s="30"/>
      <c r="D221" s="30"/>
      <c r="E221" s="30"/>
      <c r="F221" s="30"/>
      <c r="G221" s="30"/>
      <c r="H221" s="38"/>
      <c r="I221" s="34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2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8"/>
      <c r="AW221" s="34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9"/>
      <c r="BR221" s="30"/>
      <c r="BS221" s="30"/>
      <c r="BT221" s="30"/>
      <c r="BU221" s="30"/>
      <c r="BV221" s="30"/>
      <c r="BW221" s="30"/>
    </row>
    <row r="222" spans="2:75" s="29" customFormat="1" ht="10.5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:75" s="29" customFormat="1" ht="10.5" customHeight="1" thickBot="1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:75" s="29" customFormat="1" ht="15.75" customHeight="1" thickBot="1">
      <c r="B224" s="254" t="s">
        <v>244</v>
      </c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5"/>
      <c r="BC224" s="255"/>
      <c r="BD224" s="255"/>
      <c r="BE224" s="255"/>
      <c r="BF224" s="255"/>
      <c r="BG224" s="255"/>
      <c r="BH224" s="255"/>
      <c r="BI224" s="255"/>
      <c r="BJ224" s="255"/>
      <c r="BK224" s="255"/>
      <c r="BL224" s="255"/>
      <c r="BM224" s="255"/>
      <c r="BN224" s="255"/>
      <c r="BO224" s="255"/>
      <c r="BP224" s="255"/>
      <c r="BQ224" s="255"/>
      <c r="BR224" s="255"/>
      <c r="BS224" s="255"/>
      <c r="BT224" s="255"/>
      <c r="BU224" s="255"/>
      <c r="BV224" s="255"/>
      <c r="BW224" s="256"/>
    </row>
    <row r="225" spans="2:75" s="29" customFormat="1" ht="15.75" customHeight="1" thickTop="1">
      <c r="B225" s="257" t="s">
        <v>158</v>
      </c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9"/>
      <c r="AM225" s="258" t="s">
        <v>159</v>
      </c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8"/>
      <c r="BC225" s="258"/>
      <c r="BD225" s="258"/>
      <c r="BE225" s="258"/>
      <c r="BF225" s="258"/>
      <c r="BG225" s="258"/>
      <c r="BH225" s="258"/>
      <c r="BI225" s="258"/>
      <c r="BJ225" s="258"/>
      <c r="BK225" s="258"/>
      <c r="BL225" s="258"/>
      <c r="BM225" s="258"/>
      <c r="BN225" s="258"/>
      <c r="BO225" s="258"/>
      <c r="BP225" s="258"/>
      <c r="BQ225" s="258"/>
      <c r="BR225" s="258"/>
      <c r="BS225" s="258"/>
      <c r="BT225" s="258"/>
      <c r="BU225" s="258"/>
      <c r="BV225" s="258"/>
      <c r="BW225" s="260"/>
    </row>
    <row r="226" spans="2:75" s="29" customFormat="1" ht="15.75" customHeight="1">
      <c r="B226" s="232" t="s">
        <v>89</v>
      </c>
      <c r="C226" s="154"/>
      <c r="D226" s="155"/>
      <c r="E226" s="230" t="s">
        <v>90</v>
      </c>
      <c r="F226" s="154"/>
      <c r="G226" s="154"/>
      <c r="H226" s="154"/>
      <c r="I226" s="154"/>
      <c r="J226" s="154"/>
      <c r="K226" s="155"/>
      <c r="L226" s="230" t="s">
        <v>91</v>
      </c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5"/>
      <c r="AB226" s="230" t="s">
        <v>92</v>
      </c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233"/>
      <c r="AM226" s="154" t="s">
        <v>89</v>
      </c>
      <c r="AN226" s="154"/>
      <c r="AO226" s="155"/>
      <c r="AP226" s="230" t="s">
        <v>90</v>
      </c>
      <c r="AQ226" s="154"/>
      <c r="AR226" s="154"/>
      <c r="AS226" s="154"/>
      <c r="AT226" s="154"/>
      <c r="AU226" s="154"/>
      <c r="AV226" s="155"/>
      <c r="AW226" s="230" t="s">
        <v>91</v>
      </c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230" t="s">
        <v>92</v>
      </c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231"/>
    </row>
    <row r="227" spans="2:75" s="29" customFormat="1" ht="15.75" customHeight="1">
      <c r="B227" s="232" t="s">
        <v>93</v>
      </c>
      <c r="C227" s="154"/>
      <c r="D227" s="155"/>
      <c r="E227" s="153">
        <v>0.375</v>
      </c>
      <c r="F227" s="154"/>
      <c r="G227" s="154"/>
      <c r="H227" s="154"/>
      <c r="I227" s="154"/>
      <c r="J227" s="154"/>
      <c r="K227" s="155"/>
      <c r="L227" s="228" t="s">
        <v>203</v>
      </c>
      <c r="M227" s="229"/>
      <c r="N227" s="229"/>
      <c r="O227" s="229"/>
      <c r="P227" s="229"/>
      <c r="Q227" s="229"/>
      <c r="R227" s="229"/>
      <c r="S227" s="154" t="s">
        <v>94</v>
      </c>
      <c r="T227" s="154"/>
      <c r="U227" s="229" t="s">
        <v>204</v>
      </c>
      <c r="V227" s="229"/>
      <c r="W227" s="229"/>
      <c r="X227" s="229"/>
      <c r="Y227" s="229"/>
      <c r="Z227" s="229"/>
      <c r="AA227" s="229"/>
      <c r="AB227" s="230" t="s">
        <v>205</v>
      </c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233"/>
      <c r="AM227" s="226" t="s">
        <v>125</v>
      </c>
      <c r="AN227" s="226"/>
      <c r="AO227" s="227"/>
      <c r="AP227" s="153">
        <v>0.375</v>
      </c>
      <c r="AQ227" s="154"/>
      <c r="AR227" s="154"/>
      <c r="AS227" s="154"/>
      <c r="AT227" s="154"/>
      <c r="AU227" s="154"/>
      <c r="AV227" s="155"/>
      <c r="AW227" s="228" t="s">
        <v>206</v>
      </c>
      <c r="AX227" s="229"/>
      <c r="AY227" s="229"/>
      <c r="AZ227" s="229"/>
      <c r="BA227" s="229"/>
      <c r="BB227" s="229"/>
      <c r="BC227" s="229"/>
      <c r="BD227" s="154" t="s">
        <v>94</v>
      </c>
      <c r="BE227" s="154"/>
      <c r="BF227" s="229" t="s">
        <v>207</v>
      </c>
      <c r="BG227" s="229"/>
      <c r="BH227" s="229"/>
      <c r="BI227" s="229"/>
      <c r="BJ227" s="229"/>
      <c r="BK227" s="229"/>
      <c r="BL227" s="229"/>
      <c r="BM227" s="230" t="s">
        <v>208</v>
      </c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231"/>
    </row>
    <row r="228" spans="2:75" s="29" customFormat="1" ht="15.75" customHeight="1">
      <c r="B228" s="232" t="s">
        <v>96</v>
      </c>
      <c r="C228" s="154"/>
      <c r="D228" s="155"/>
      <c r="E228" s="153">
        <f aca="true" t="shared" si="6" ref="E228:E234">E227+TIME(0,45,0)</f>
        <v>0.40625</v>
      </c>
      <c r="F228" s="154"/>
      <c r="G228" s="154"/>
      <c r="H228" s="154"/>
      <c r="I228" s="154"/>
      <c r="J228" s="154"/>
      <c r="K228" s="155"/>
      <c r="L228" s="228" t="s">
        <v>209</v>
      </c>
      <c r="M228" s="229"/>
      <c r="N228" s="229"/>
      <c r="O228" s="229"/>
      <c r="P228" s="229"/>
      <c r="Q228" s="229"/>
      <c r="R228" s="229"/>
      <c r="S228" s="154" t="s">
        <v>94</v>
      </c>
      <c r="T228" s="154"/>
      <c r="U228" s="229" t="s">
        <v>210</v>
      </c>
      <c r="V228" s="229"/>
      <c r="W228" s="229"/>
      <c r="X228" s="229"/>
      <c r="Y228" s="229"/>
      <c r="Z228" s="229"/>
      <c r="AA228" s="229"/>
      <c r="AB228" s="230" t="s">
        <v>211</v>
      </c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233"/>
      <c r="AM228" s="226" t="s">
        <v>126</v>
      </c>
      <c r="AN228" s="226"/>
      <c r="AO228" s="227"/>
      <c r="AP228" s="153">
        <f aca="true" t="shared" si="7" ref="AP228:AP234">AP227+TIME(0,45,0)</f>
        <v>0.40625</v>
      </c>
      <c r="AQ228" s="154"/>
      <c r="AR228" s="154"/>
      <c r="AS228" s="154"/>
      <c r="AT228" s="154"/>
      <c r="AU228" s="154"/>
      <c r="AV228" s="155"/>
      <c r="AW228" s="228" t="s">
        <v>212</v>
      </c>
      <c r="AX228" s="229"/>
      <c r="AY228" s="229"/>
      <c r="AZ228" s="229"/>
      <c r="BA228" s="229"/>
      <c r="BB228" s="229"/>
      <c r="BC228" s="229"/>
      <c r="BD228" s="154" t="s">
        <v>94</v>
      </c>
      <c r="BE228" s="154"/>
      <c r="BF228" s="229" t="s">
        <v>213</v>
      </c>
      <c r="BG228" s="229"/>
      <c r="BH228" s="229"/>
      <c r="BI228" s="229"/>
      <c r="BJ228" s="229"/>
      <c r="BK228" s="229"/>
      <c r="BL228" s="229"/>
      <c r="BM228" s="230" t="s">
        <v>214</v>
      </c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231"/>
    </row>
    <row r="229" spans="2:75" s="29" customFormat="1" ht="15.75" customHeight="1">
      <c r="B229" s="232" t="s">
        <v>97</v>
      </c>
      <c r="C229" s="154"/>
      <c r="D229" s="155"/>
      <c r="E229" s="153">
        <f t="shared" si="6"/>
        <v>0.4375</v>
      </c>
      <c r="F229" s="154"/>
      <c r="G229" s="154"/>
      <c r="H229" s="154"/>
      <c r="I229" s="154"/>
      <c r="J229" s="154"/>
      <c r="K229" s="155"/>
      <c r="L229" s="246" t="s">
        <v>160</v>
      </c>
      <c r="M229" s="247"/>
      <c r="N229" s="247"/>
      <c r="O229" s="247"/>
      <c r="P229" s="247"/>
      <c r="Q229" s="247"/>
      <c r="R229" s="247"/>
      <c r="S229" s="151" t="s">
        <v>94</v>
      </c>
      <c r="T229" s="151"/>
      <c r="U229" s="247" t="s">
        <v>161</v>
      </c>
      <c r="V229" s="247"/>
      <c r="W229" s="247"/>
      <c r="X229" s="247"/>
      <c r="Y229" s="247"/>
      <c r="Z229" s="247"/>
      <c r="AA229" s="248"/>
      <c r="AB229" s="240" t="s">
        <v>129</v>
      </c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243"/>
      <c r="AM229" s="226" t="s">
        <v>130</v>
      </c>
      <c r="AN229" s="226"/>
      <c r="AO229" s="227"/>
      <c r="AP229" s="153">
        <f t="shared" si="7"/>
        <v>0.4375</v>
      </c>
      <c r="AQ229" s="154"/>
      <c r="AR229" s="154"/>
      <c r="AS229" s="154"/>
      <c r="AT229" s="154"/>
      <c r="AU229" s="154"/>
      <c r="AV229" s="155"/>
      <c r="AW229" s="246" t="s">
        <v>162</v>
      </c>
      <c r="AX229" s="247"/>
      <c r="AY229" s="247"/>
      <c r="AZ229" s="247"/>
      <c r="BA229" s="247"/>
      <c r="BB229" s="247"/>
      <c r="BC229" s="247"/>
      <c r="BD229" s="151" t="s">
        <v>94</v>
      </c>
      <c r="BE229" s="151"/>
      <c r="BF229" s="247" t="s">
        <v>163</v>
      </c>
      <c r="BG229" s="247"/>
      <c r="BH229" s="247"/>
      <c r="BI229" s="247"/>
      <c r="BJ229" s="247"/>
      <c r="BK229" s="247"/>
      <c r="BL229" s="248"/>
      <c r="BM229" s="240" t="s">
        <v>129</v>
      </c>
      <c r="BN229" s="151"/>
      <c r="BO229" s="151"/>
      <c r="BP229" s="151"/>
      <c r="BQ229" s="151"/>
      <c r="BR229" s="151"/>
      <c r="BS229" s="151"/>
      <c r="BT229" s="151"/>
      <c r="BU229" s="151"/>
      <c r="BV229" s="151"/>
      <c r="BW229" s="241"/>
    </row>
    <row r="230" spans="2:75" s="29" customFormat="1" ht="15.75" customHeight="1">
      <c r="B230" s="232" t="s">
        <v>98</v>
      </c>
      <c r="C230" s="154"/>
      <c r="D230" s="155"/>
      <c r="E230" s="153">
        <f t="shared" si="6"/>
        <v>0.46875</v>
      </c>
      <c r="F230" s="154"/>
      <c r="G230" s="154"/>
      <c r="H230" s="154"/>
      <c r="I230" s="154"/>
      <c r="J230" s="154"/>
      <c r="K230" s="155"/>
      <c r="L230" s="246" t="s">
        <v>133</v>
      </c>
      <c r="M230" s="247"/>
      <c r="N230" s="247"/>
      <c r="O230" s="247"/>
      <c r="P230" s="247"/>
      <c r="Q230" s="247"/>
      <c r="R230" s="247"/>
      <c r="S230" s="151" t="s">
        <v>94</v>
      </c>
      <c r="T230" s="151"/>
      <c r="U230" s="247" t="s">
        <v>191</v>
      </c>
      <c r="V230" s="247"/>
      <c r="W230" s="247"/>
      <c r="X230" s="247"/>
      <c r="Y230" s="247"/>
      <c r="Z230" s="247"/>
      <c r="AA230" s="248"/>
      <c r="AB230" s="230" t="s">
        <v>215</v>
      </c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233"/>
      <c r="AM230" s="226" t="s">
        <v>134</v>
      </c>
      <c r="AN230" s="226"/>
      <c r="AO230" s="227"/>
      <c r="AP230" s="153">
        <f t="shared" si="7"/>
        <v>0.46875</v>
      </c>
      <c r="AQ230" s="154"/>
      <c r="AR230" s="154"/>
      <c r="AS230" s="154"/>
      <c r="AT230" s="154"/>
      <c r="AU230" s="154"/>
      <c r="AV230" s="155"/>
      <c r="AW230" s="246" t="s">
        <v>135</v>
      </c>
      <c r="AX230" s="247"/>
      <c r="AY230" s="247"/>
      <c r="AZ230" s="247"/>
      <c r="BA230" s="247"/>
      <c r="BB230" s="247"/>
      <c r="BC230" s="247"/>
      <c r="BD230" s="151" t="s">
        <v>94</v>
      </c>
      <c r="BE230" s="151"/>
      <c r="BF230" s="247" t="s">
        <v>193</v>
      </c>
      <c r="BG230" s="247"/>
      <c r="BH230" s="247"/>
      <c r="BI230" s="247"/>
      <c r="BJ230" s="247"/>
      <c r="BK230" s="247"/>
      <c r="BL230" s="248"/>
      <c r="BM230" s="230" t="s">
        <v>216</v>
      </c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231"/>
    </row>
    <row r="231" spans="2:75" s="29" customFormat="1" ht="15.75" customHeight="1">
      <c r="B231" s="232" t="s">
        <v>99</v>
      </c>
      <c r="C231" s="154"/>
      <c r="D231" s="155"/>
      <c r="E231" s="153">
        <f t="shared" si="6"/>
        <v>0.5</v>
      </c>
      <c r="F231" s="244"/>
      <c r="G231" s="244"/>
      <c r="H231" s="244"/>
      <c r="I231" s="244"/>
      <c r="J231" s="244"/>
      <c r="K231" s="245"/>
      <c r="L231" s="228" t="s">
        <v>217</v>
      </c>
      <c r="M231" s="239"/>
      <c r="N231" s="239"/>
      <c r="O231" s="239"/>
      <c r="P231" s="239"/>
      <c r="Q231" s="239"/>
      <c r="R231" s="239"/>
      <c r="S231" s="154" t="s">
        <v>94</v>
      </c>
      <c r="T231" s="154"/>
      <c r="U231" s="229" t="s">
        <v>218</v>
      </c>
      <c r="V231" s="229"/>
      <c r="W231" s="229"/>
      <c r="X231" s="229"/>
      <c r="Y231" s="229"/>
      <c r="Z231" s="229"/>
      <c r="AA231" s="229"/>
      <c r="AB231" s="240" t="s">
        <v>129</v>
      </c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243"/>
      <c r="AM231" s="226" t="s">
        <v>136</v>
      </c>
      <c r="AN231" s="226"/>
      <c r="AO231" s="227"/>
      <c r="AP231" s="153">
        <f t="shared" si="7"/>
        <v>0.5</v>
      </c>
      <c r="AQ231" s="244"/>
      <c r="AR231" s="244"/>
      <c r="AS231" s="244"/>
      <c r="AT231" s="244"/>
      <c r="AU231" s="244"/>
      <c r="AV231" s="245"/>
      <c r="AW231" s="228" t="s">
        <v>219</v>
      </c>
      <c r="AX231" s="239"/>
      <c r="AY231" s="239"/>
      <c r="AZ231" s="239"/>
      <c r="BA231" s="239"/>
      <c r="BB231" s="239"/>
      <c r="BC231" s="239"/>
      <c r="BD231" s="154" t="s">
        <v>94</v>
      </c>
      <c r="BE231" s="154"/>
      <c r="BF231" s="229" t="s">
        <v>220</v>
      </c>
      <c r="BG231" s="229"/>
      <c r="BH231" s="229"/>
      <c r="BI231" s="229"/>
      <c r="BJ231" s="229"/>
      <c r="BK231" s="229"/>
      <c r="BL231" s="229"/>
      <c r="BM231" s="240" t="s">
        <v>129</v>
      </c>
      <c r="BN231" s="151"/>
      <c r="BO231" s="151"/>
      <c r="BP231" s="151"/>
      <c r="BQ231" s="151"/>
      <c r="BR231" s="151"/>
      <c r="BS231" s="151"/>
      <c r="BT231" s="151"/>
      <c r="BU231" s="151"/>
      <c r="BV231" s="151"/>
      <c r="BW231" s="241"/>
    </row>
    <row r="232" spans="2:75" s="29" customFormat="1" ht="15.75" customHeight="1">
      <c r="B232" s="232" t="s">
        <v>100</v>
      </c>
      <c r="C232" s="154"/>
      <c r="D232" s="155"/>
      <c r="E232" s="153">
        <f t="shared" si="6"/>
        <v>0.53125</v>
      </c>
      <c r="F232" s="154"/>
      <c r="G232" s="154"/>
      <c r="H232" s="154"/>
      <c r="I232" s="154"/>
      <c r="J232" s="154"/>
      <c r="K232" s="155"/>
      <c r="L232" s="228" t="s">
        <v>199</v>
      </c>
      <c r="M232" s="239"/>
      <c r="N232" s="239"/>
      <c r="O232" s="239"/>
      <c r="P232" s="239"/>
      <c r="Q232" s="239"/>
      <c r="R232" s="239"/>
      <c r="S232" s="154" t="s">
        <v>94</v>
      </c>
      <c r="T232" s="154"/>
      <c r="U232" s="229" t="s">
        <v>137</v>
      </c>
      <c r="V232" s="229"/>
      <c r="W232" s="229"/>
      <c r="X232" s="229"/>
      <c r="Y232" s="229"/>
      <c r="Z232" s="229"/>
      <c r="AA232" s="229"/>
      <c r="AB232" s="230" t="s">
        <v>221</v>
      </c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233"/>
      <c r="AM232" s="226" t="s">
        <v>138</v>
      </c>
      <c r="AN232" s="226"/>
      <c r="AO232" s="227"/>
      <c r="AP232" s="153">
        <f t="shared" si="7"/>
        <v>0.53125</v>
      </c>
      <c r="AQ232" s="154"/>
      <c r="AR232" s="154"/>
      <c r="AS232" s="154"/>
      <c r="AT232" s="154"/>
      <c r="AU232" s="154"/>
      <c r="AV232" s="155"/>
      <c r="AW232" s="228" t="s">
        <v>201</v>
      </c>
      <c r="AX232" s="239"/>
      <c r="AY232" s="239"/>
      <c r="AZ232" s="239"/>
      <c r="BA232" s="239"/>
      <c r="BB232" s="239"/>
      <c r="BC232" s="239"/>
      <c r="BD232" s="154" t="s">
        <v>94</v>
      </c>
      <c r="BE232" s="154"/>
      <c r="BF232" s="229" t="s">
        <v>139</v>
      </c>
      <c r="BG232" s="229"/>
      <c r="BH232" s="229"/>
      <c r="BI232" s="229"/>
      <c r="BJ232" s="229"/>
      <c r="BK232" s="229"/>
      <c r="BL232" s="229"/>
      <c r="BM232" s="230" t="s">
        <v>222</v>
      </c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231"/>
    </row>
    <row r="233" spans="2:75" s="29" customFormat="1" ht="15.75" customHeight="1">
      <c r="B233" s="242" t="s">
        <v>101</v>
      </c>
      <c r="C233" s="237"/>
      <c r="D233" s="238"/>
      <c r="E233" s="236">
        <f t="shared" si="6"/>
        <v>0.5625</v>
      </c>
      <c r="F233" s="237"/>
      <c r="G233" s="237"/>
      <c r="H233" s="237"/>
      <c r="I233" s="237"/>
      <c r="J233" s="237"/>
      <c r="K233" s="238"/>
      <c r="L233" s="228" t="s">
        <v>140</v>
      </c>
      <c r="M233" s="239"/>
      <c r="N233" s="239"/>
      <c r="O233" s="239"/>
      <c r="P233" s="239"/>
      <c r="Q233" s="239"/>
      <c r="R233" s="239"/>
      <c r="S233" s="154" t="s">
        <v>94</v>
      </c>
      <c r="T233" s="154"/>
      <c r="U233" s="229" t="s">
        <v>141</v>
      </c>
      <c r="V233" s="229"/>
      <c r="W233" s="229"/>
      <c r="X233" s="229"/>
      <c r="Y233" s="229"/>
      <c r="Z233" s="229"/>
      <c r="AA233" s="229"/>
      <c r="AB233" s="240" t="s">
        <v>129</v>
      </c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243"/>
      <c r="AM233" s="234" t="s">
        <v>142</v>
      </c>
      <c r="AN233" s="234"/>
      <c r="AO233" s="235"/>
      <c r="AP233" s="236">
        <f t="shared" si="7"/>
        <v>0.5625</v>
      </c>
      <c r="AQ233" s="237"/>
      <c r="AR233" s="237"/>
      <c r="AS233" s="237"/>
      <c r="AT233" s="237"/>
      <c r="AU233" s="237"/>
      <c r="AV233" s="238"/>
      <c r="AW233" s="228" t="s">
        <v>143</v>
      </c>
      <c r="AX233" s="239"/>
      <c r="AY233" s="239"/>
      <c r="AZ233" s="239"/>
      <c r="BA233" s="239"/>
      <c r="BB233" s="239"/>
      <c r="BC233" s="239"/>
      <c r="BD233" s="154" t="s">
        <v>94</v>
      </c>
      <c r="BE233" s="154"/>
      <c r="BF233" s="229" t="s">
        <v>144</v>
      </c>
      <c r="BG233" s="229"/>
      <c r="BH233" s="229"/>
      <c r="BI233" s="229"/>
      <c r="BJ233" s="229"/>
      <c r="BK233" s="229"/>
      <c r="BL233" s="229"/>
      <c r="BM233" s="240" t="s">
        <v>129</v>
      </c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241"/>
    </row>
    <row r="234" spans="2:75" s="29" customFormat="1" ht="15.75" customHeight="1">
      <c r="B234" s="232" t="s">
        <v>102</v>
      </c>
      <c r="C234" s="154"/>
      <c r="D234" s="155"/>
      <c r="E234" s="153">
        <f t="shared" si="6"/>
        <v>0.59375</v>
      </c>
      <c r="F234" s="154"/>
      <c r="G234" s="154"/>
      <c r="H234" s="154"/>
      <c r="I234" s="154"/>
      <c r="J234" s="154"/>
      <c r="K234" s="155"/>
      <c r="L234" s="228" t="s">
        <v>145</v>
      </c>
      <c r="M234" s="229"/>
      <c r="N234" s="229"/>
      <c r="O234" s="229"/>
      <c r="P234" s="229"/>
      <c r="Q234" s="229"/>
      <c r="R234" s="229"/>
      <c r="S234" s="154" t="s">
        <v>94</v>
      </c>
      <c r="T234" s="154"/>
      <c r="U234" s="229" t="s">
        <v>146</v>
      </c>
      <c r="V234" s="229"/>
      <c r="W234" s="229"/>
      <c r="X234" s="229"/>
      <c r="Y234" s="229"/>
      <c r="Z234" s="229"/>
      <c r="AA234" s="229"/>
      <c r="AB234" s="230" t="s">
        <v>129</v>
      </c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233"/>
      <c r="AM234" s="226" t="s">
        <v>147</v>
      </c>
      <c r="AN234" s="226"/>
      <c r="AO234" s="227"/>
      <c r="AP234" s="153">
        <f t="shared" si="7"/>
        <v>0.59375</v>
      </c>
      <c r="AQ234" s="154"/>
      <c r="AR234" s="154"/>
      <c r="AS234" s="154"/>
      <c r="AT234" s="154"/>
      <c r="AU234" s="154"/>
      <c r="AV234" s="155"/>
      <c r="AW234" s="228" t="s">
        <v>148</v>
      </c>
      <c r="AX234" s="229"/>
      <c r="AY234" s="229"/>
      <c r="AZ234" s="229"/>
      <c r="BA234" s="229"/>
      <c r="BB234" s="229"/>
      <c r="BC234" s="229"/>
      <c r="BD234" s="154" t="s">
        <v>94</v>
      </c>
      <c r="BE234" s="154"/>
      <c r="BF234" s="229" t="s">
        <v>149</v>
      </c>
      <c r="BG234" s="229"/>
      <c r="BH234" s="229"/>
      <c r="BI234" s="229"/>
      <c r="BJ234" s="229"/>
      <c r="BK234" s="229"/>
      <c r="BL234" s="229"/>
      <c r="BM234" s="230" t="s">
        <v>129</v>
      </c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231"/>
    </row>
    <row r="235" spans="2:75" s="29" customFormat="1" ht="15.75" customHeight="1" thickBot="1">
      <c r="B235" s="224" t="s">
        <v>110</v>
      </c>
      <c r="C235" s="217"/>
      <c r="D235" s="218"/>
      <c r="E235" s="216">
        <f>E234+TIME(0,65,0)</f>
        <v>0.6388888888888888</v>
      </c>
      <c r="F235" s="217"/>
      <c r="G235" s="217"/>
      <c r="H235" s="217"/>
      <c r="I235" s="217"/>
      <c r="J235" s="217"/>
      <c r="K235" s="218"/>
      <c r="L235" s="219" t="s">
        <v>150</v>
      </c>
      <c r="M235" s="220"/>
      <c r="N235" s="220"/>
      <c r="O235" s="220"/>
      <c r="P235" s="220"/>
      <c r="Q235" s="220"/>
      <c r="R235" s="220"/>
      <c r="S235" s="221" t="s">
        <v>94</v>
      </c>
      <c r="T235" s="221"/>
      <c r="U235" s="220" t="s">
        <v>151</v>
      </c>
      <c r="V235" s="220"/>
      <c r="W235" s="220"/>
      <c r="X235" s="220"/>
      <c r="Y235" s="220"/>
      <c r="Z235" s="220"/>
      <c r="AA235" s="220"/>
      <c r="AB235" s="222" t="s">
        <v>129</v>
      </c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5"/>
      <c r="AM235" s="214" t="s">
        <v>121</v>
      </c>
      <c r="AN235" s="214"/>
      <c r="AO235" s="215"/>
      <c r="AP235" s="216">
        <f>AP234+TIME(0,65,0)</f>
        <v>0.6388888888888888</v>
      </c>
      <c r="AQ235" s="217"/>
      <c r="AR235" s="217"/>
      <c r="AS235" s="217"/>
      <c r="AT235" s="217"/>
      <c r="AU235" s="217"/>
      <c r="AV235" s="218"/>
      <c r="AW235" s="219" t="s">
        <v>152</v>
      </c>
      <c r="AX235" s="220"/>
      <c r="AY235" s="220"/>
      <c r="AZ235" s="220"/>
      <c r="BA235" s="220"/>
      <c r="BB235" s="220"/>
      <c r="BC235" s="220"/>
      <c r="BD235" s="221" t="s">
        <v>94</v>
      </c>
      <c r="BE235" s="221"/>
      <c r="BF235" s="220" t="s">
        <v>153</v>
      </c>
      <c r="BG235" s="220"/>
      <c r="BH235" s="220"/>
      <c r="BI235" s="220"/>
      <c r="BJ235" s="220"/>
      <c r="BK235" s="220"/>
      <c r="BL235" s="220"/>
      <c r="BM235" s="222" t="s">
        <v>129</v>
      </c>
      <c r="BN235" s="221"/>
      <c r="BO235" s="221"/>
      <c r="BP235" s="221"/>
      <c r="BQ235" s="221"/>
      <c r="BR235" s="221"/>
      <c r="BS235" s="221"/>
      <c r="BT235" s="221"/>
      <c r="BU235" s="221"/>
      <c r="BV235" s="221"/>
      <c r="BW235" s="223"/>
    </row>
    <row r="236" spans="2:75" s="29" customFormat="1" ht="15.75" customHeight="1">
      <c r="B236" s="75"/>
      <c r="C236" s="75"/>
      <c r="D236" s="75"/>
      <c r="E236" s="40"/>
      <c r="F236" s="75"/>
      <c r="G236" s="75"/>
      <c r="H236" s="75"/>
      <c r="I236" s="75"/>
      <c r="J236" s="75"/>
      <c r="K236" s="75"/>
      <c r="L236" s="76"/>
      <c r="M236" s="76"/>
      <c r="N236" s="76"/>
      <c r="O236" s="76"/>
      <c r="P236" s="76"/>
      <c r="Q236" s="76"/>
      <c r="R236" s="76"/>
      <c r="S236" s="75"/>
      <c r="T236" s="75"/>
      <c r="U236" s="76"/>
      <c r="V236" s="76"/>
      <c r="W236" s="76"/>
      <c r="X236" s="76"/>
      <c r="Y236" s="76"/>
      <c r="Z236" s="76"/>
      <c r="AA236" s="76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41"/>
      <c r="AN236" s="41"/>
      <c r="AO236" s="41"/>
      <c r="AP236" s="40"/>
      <c r="AQ236" s="75"/>
      <c r="AR236" s="75"/>
      <c r="AS236" s="75"/>
      <c r="AT236" s="75"/>
      <c r="AU236" s="75"/>
      <c r="AV236" s="75"/>
      <c r="AW236" s="76"/>
      <c r="AX236" s="76"/>
      <c r="AY236" s="76"/>
      <c r="AZ236" s="76"/>
      <c r="BA236" s="76"/>
      <c r="BB236" s="76"/>
      <c r="BC236" s="76"/>
      <c r="BD236" s="75"/>
      <c r="BE236" s="75"/>
      <c r="BF236" s="76"/>
      <c r="BG236" s="76"/>
      <c r="BH236" s="76"/>
      <c r="BI236" s="76"/>
      <c r="BJ236" s="76"/>
      <c r="BK236" s="76"/>
      <c r="BL236" s="76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</row>
  </sheetData>
  <sheetProtection/>
  <mergeCells count="1554">
    <mergeCell ref="B47:AL47"/>
    <mergeCell ref="AM47:BW47"/>
    <mergeCell ref="B1:BW1"/>
    <mergeCell ref="B2:BW2"/>
    <mergeCell ref="N3:O3"/>
    <mergeCell ref="Q3:R3"/>
    <mergeCell ref="V3:W3"/>
    <mergeCell ref="Y3:Z3"/>
    <mergeCell ref="AD3:AE3"/>
    <mergeCell ref="AG3:AH3"/>
    <mergeCell ref="AV3:AY4"/>
    <mergeCell ref="AZ3:BC4"/>
    <mergeCell ref="N4:O4"/>
    <mergeCell ref="Q4:R4"/>
    <mergeCell ref="V4:W4"/>
    <mergeCell ref="Y4:Z4"/>
    <mergeCell ref="AD4:AE4"/>
    <mergeCell ref="AG4:AH4"/>
    <mergeCell ref="T3:U4"/>
    <mergeCell ref="AV5:AY5"/>
    <mergeCell ref="AZ5:BC5"/>
    <mergeCell ref="BD5:BG5"/>
    <mergeCell ref="BH5:BK5"/>
    <mergeCell ref="AJ5:AQ5"/>
    <mergeCell ref="AR5:AU5"/>
    <mergeCell ref="AD7:AE7"/>
    <mergeCell ref="AG7:AH7"/>
    <mergeCell ref="AL7:AM7"/>
    <mergeCell ref="AO7:AP7"/>
    <mergeCell ref="BT5:BW5"/>
    <mergeCell ref="AD6:AE6"/>
    <mergeCell ref="AG6:AH6"/>
    <mergeCell ref="AL6:AM6"/>
    <mergeCell ref="AO6:AP6"/>
    <mergeCell ref="BD6:BG7"/>
    <mergeCell ref="AM104:BW104"/>
    <mergeCell ref="N10:O10"/>
    <mergeCell ref="Q10:R10"/>
    <mergeCell ref="V10:W10"/>
    <mergeCell ref="Y10:Z10"/>
    <mergeCell ref="AD8:AE8"/>
    <mergeCell ref="AG8:AH8"/>
    <mergeCell ref="AL8:AM8"/>
    <mergeCell ref="AO8:AP8"/>
    <mergeCell ref="AB15:AI15"/>
    <mergeCell ref="AJ15:AQ15"/>
    <mergeCell ref="Y13:Z13"/>
    <mergeCell ref="T12:U13"/>
    <mergeCell ref="AG17:AH17"/>
    <mergeCell ref="AD9:AE9"/>
    <mergeCell ref="AG9:AH9"/>
    <mergeCell ref="AL9:AM9"/>
    <mergeCell ref="AO9:AP9"/>
    <mergeCell ref="T15:AA15"/>
    <mergeCell ref="AO17:AP17"/>
    <mergeCell ref="N13:O13"/>
    <mergeCell ref="Q13:R13"/>
    <mergeCell ref="V13:W13"/>
    <mergeCell ref="L12:M13"/>
    <mergeCell ref="AJ30:AQ31"/>
    <mergeCell ref="N12:O12"/>
    <mergeCell ref="Q12:R12"/>
    <mergeCell ref="V12:W12"/>
    <mergeCell ref="Y12:Z12"/>
    <mergeCell ref="AL17:AM17"/>
    <mergeCell ref="AZ15:BC15"/>
    <mergeCell ref="BD15:BG15"/>
    <mergeCell ref="BH15:BK15"/>
    <mergeCell ref="BL15:BO15"/>
    <mergeCell ref="BP15:BS15"/>
    <mergeCell ref="N11:O11"/>
    <mergeCell ref="Q11:R11"/>
    <mergeCell ref="V11:W11"/>
    <mergeCell ref="Y11:Z11"/>
    <mergeCell ref="BL12:BO13"/>
    <mergeCell ref="BT15:BW15"/>
    <mergeCell ref="AD16:AE16"/>
    <mergeCell ref="AG16:AH16"/>
    <mergeCell ref="AL16:AM16"/>
    <mergeCell ref="AO16:AP16"/>
    <mergeCell ref="AV16:AY17"/>
    <mergeCell ref="BH16:BK17"/>
    <mergeCell ref="AV15:AY15"/>
    <mergeCell ref="AR15:AU15"/>
    <mergeCell ref="AD17:AE17"/>
    <mergeCell ref="AO19:AP19"/>
    <mergeCell ref="AB18:AC19"/>
    <mergeCell ref="AD18:AE18"/>
    <mergeCell ref="AG18:AH18"/>
    <mergeCell ref="AL18:AM18"/>
    <mergeCell ref="AO18:AP18"/>
    <mergeCell ref="Q22:R22"/>
    <mergeCell ref="V22:W22"/>
    <mergeCell ref="Y22:Z22"/>
    <mergeCell ref="T93:AA94"/>
    <mergeCell ref="N23:O23"/>
    <mergeCell ref="Q23:R23"/>
    <mergeCell ref="V23:W23"/>
    <mergeCell ref="Y23:Z23"/>
    <mergeCell ref="T22:U23"/>
    <mergeCell ref="L38:S39"/>
    <mergeCell ref="B25:K25"/>
    <mergeCell ref="L25:S25"/>
    <mergeCell ref="T25:AA25"/>
    <mergeCell ref="AB25:AI25"/>
    <mergeCell ref="AJ25:AQ25"/>
    <mergeCell ref="AR25:AU25"/>
    <mergeCell ref="AV25:AY25"/>
    <mergeCell ref="AZ25:BC25"/>
    <mergeCell ref="BD25:BG25"/>
    <mergeCell ref="BH25:BK25"/>
    <mergeCell ref="BL25:BO25"/>
    <mergeCell ref="BP25:BS25"/>
    <mergeCell ref="L30:M31"/>
    <mergeCell ref="AO27:AP27"/>
    <mergeCell ref="T26:AA27"/>
    <mergeCell ref="AB89:AI90"/>
    <mergeCell ref="BT25:BW25"/>
    <mergeCell ref="AD26:AE26"/>
    <mergeCell ref="AG26:AH26"/>
    <mergeCell ref="AL26:AM26"/>
    <mergeCell ref="AO26:AP26"/>
    <mergeCell ref="AR26:AU27"/>
    <mergeCell ref="AJ77:AQ78"/>
    <mergeCell ref="AJ87:AQ88"/>
    <mergeCell ref="T63:AA64"/>
    <mergeCell ref="L65:S66"/>
    <mergeCell ref="N31:O31"/>
    <mergeCell ref="Q31:R31"/>
    <mergeCell ref="V31:W31"/>
    <mergeCell ref="Y31:Z31"/>
    <mergeCell ref="T30:U31"/>
    <mergeCell ref="AB30:AI31"/>
    <mergeCell ref="AB32:AI33"/>
    <mergeCell ref="AJ40:AQ41"/>
    <mergeCell ref="N32:O32"/>
    <mergeCell ref="Q32:R32"/>
    <mergeCell ref="V32:W32"/>
    <mergeCell ref="Y32:Z32"/>
    <mergeCell ref="AD37:AE37"/>
    <mergeCell ref="AG37:AH37"/>
    <mergeCell ref="AL37:AM37"/>
    <mergeCell ref="AO37:AP37"/>
    <mergeCell ref="BP35:BS35"/>
    <mergeCell ref="B35:K35"/>
    <mergeCell ref="L35:S35"/>
    <mergeCell ref="T35:AA35"/>
    <mergeCell ref="AB35:AI35"/>
    <mergeCell ref="AJ35:AQ35"/>
    <mergeCell ref="AR35:AU35"/>
    <mergeCell ref="BD36:BG37"/>
    <mergeCell ref="BH36:BK37"/>
    <mergeCell ref="BL36:BO37"/>
    <mergeCell ref="BP36:BS37"/>
    <mergeCell ref="AZ36:BC37"/>
    <mergeCell ref="AV35:AY35"/>
    <mergeCell ref="AZ35:BC35"/>
    <mergeCell ref="BD35:BG35"/>
    <mergeCell ref="BH35:BK35"/>
    <mergeCell ref="BL35:BO35"/>
    <mergeCell ref="AL38:AM38"/>
    <mergeCell ref="AO38:AP38"/>
    <mergeCell ref="AB38:AC39"/>
    <mergeCell ref="AO39:AP39"/>
    <mergeCell ref="AL39:AM39"/>
    <mergeCell ref="BT35:BW35"/>
    <mergeCell ref="AD36:AE36"/>
    <mergeCell ref="AG36:AH36"/>
    <mergeCell ref="AL36:AM36"/>
    <mergeCell ref="AO36:AP36"/>
    <mergeCell ref="Y40:Z40"/>
    <mergeCell ref="Q41:R41"/>
    <mergeCell ref="V41:W41"/>
    <mergeCell ref="N41:O41"/>
    <mergeCell ref="AD38:AE38"/>
    <mergeCell ref="AG38:AH38"/>
    <mergeCell ref="N43:O43"/>
    <mergeCell ref="Q43:R43"/>
    <mergeCell ref="V43:W43"/>
    <mergeCell ref="Y43:Z43"/>
    <mergeCell ref="AB42:AI43"/>
    <mergeCell ref="N42:O42"/>
    <mergeCell ref="Q42:R42"/>
    <mergeCell ref="V42:W42"/>
    <mergeCell ref="Y42:Z42"/>
    <mergeCell ref="B45:BW45"/>
    <mergeCell ref="B48:D48"/>
    <mergeCell ref="E48:K48"/>
    <mergeCell ref="L48:AA48"/>
    <mergeCell ref="AB48:AL48"/>
    <mergeCell ref="AM48:AO48"/>
    <mergeCell ref="AP48:AV48"/>
    <mergeCell ref="AW48:BL48"/>
    <mergeCell ref="BM48:BW48"/>
    <mergeCell ref="B46:BW46"/>
    <mergeCell ref="B49:D49"/>
    <mergeCell ref="E49:K49"/>
    <mergeCell ref="L50:R50"/>
    <mergeCell ref="S50:T50"/>
    <mergeCell ref="U50:AA50"/>
    <mergeCell ref="AB53:AF53"/>
    <mergeCell ref="AB49:AF49"/>
    <mergeCell ref="AB50:AF50"/>
    <mergeCell ref="B52:D52"/>
    <mergeCell ref="E52:K52"/>
    <mergeCell ref="BD49:BE49"/>
    <mergeCell ref="BF50:BL50"/>
    <mergeCell ref="AH49:AL49"/>
    <mergeCell ref="BD54:BE54"/>
    <mergeCell ref="BF54:BL54"/>
    <mergeCell ref="AP51:AV51"/>
    <mergeCell ref="AP50:AV50"/>
    <mergeCell ref="AH50:AL50"/>
    <mergeCell ref="AW54:BC54"/>
    <mergeCell ref="AH53:AL53"/>
    <mergeCell ref="AM49:AO49"/>
    <mergeCell ref="AP49:AV49"/>
    <mergeCell ref="B56:D56"/>
    <mergeCell ref="E56:K56"/>
    <mergeCell ref="U52:AA52"/>
    <mergeCell ref="AB55:AF55"/>
    <mergeCell ref="AB52:AF52"/>
    <mergeCell ref="AB51:AF51"/>
    <mergeCell ref="B50:D50"/>
    <mergeCell ref="E50:K50"/>
    <mergeCell ref="S54:T54"/>
    <mergeCell ref="U54:AA54"/>
    <mergeCell ref="AM50:AO50"/>
    <mergeCell ref="L52:R52"/>
    <mergeCell ref="S52:T52"/>
    <mergeCell ref="AM51:AO51"/>
    <mergeCell ref="L56:R56"/>
    <mergeCell ref="S56:T56"/>
    <mergeCell ref="U56:AA56"/>
    <mergeCell ref="B51:D51"/>
    <mergeCell ref="E51:K51"/>
    <mergeCell ref="AW53:BC53"/>
    <mergeCell ref="AW52:BC52"/>
    <mergeCell ref="B53:D53"/>
    <mergeCell ref="E53:K53"/>
    <mergeCell ref="L53:R53"/>
    <mergeCell ref="BS51:BW51"/>
    <mergeCell ref="BM54:BQ54"/>
    <mergeCell ref="BS54:BW54"/>
    <mergeCell ref="BM53:BQ53"/>
    <mergeCell ref="BS53:BW53"/>
    <mergeCell ref="BF51:BL51"/>
    <mergeCell ref="BM49:BQ49"/>
    <mergeCell ref="BS49:BW49"/>
    <mergeCell ref="BF53:BL53"/>
    <mergeCell ref="AH52:AL52"/>
    <mergeCell ref="BS50:BW50"/>
    <mergeCell ref="AW49:BC49"/>
    <mergeCell ref="BF49:BL49"/>
    <mergeCell ref="BD52:BE52"/>
    <mergeCell ref="BF52:BL52"/>
    <mergeCell ref="BD53:BE53"/>
    <mergeCell ref="BM50:BQ50"/>
    <mergeCell ref="AM52:AO52"/>
    <mergeCell ref="AP52:AV52"/>
    <mergeCell ref="AW56:BC56"/>
    <mergeCell ref="AM53:AO53"/>
    <mergeCell ref="AH54:AL54"/>
    <mergeCell ref="AM54:AO54"/>
    <mergeCell ref="AW50:BC50"/>
    <mergeCell ref="BD50:BE50"/>
    <mergeCell ref="BM51:BQ51"/>
    <mergeCell ref="B54:D54"/>
    <mergeCell ref="E54:K54"/>
    <mergeCell ref="L49:R49"/>
    <mergeCell ref="S49:T49"/>
    <mergeCell ref="U49:AA49"/>
    <mergeCell ref="AB54:AF54"/>
    <mergeCell ref="L51:R51"/>
    <mergeCell ref="S51:T51"/>
    <mergeCell ref="U51:AA51"/>
    <mergeCell ref="S53:T53"/>
    <mergeCell ref="L55:R55"/>
    <mergeCell ref="S55:T55"/>
    <mergeCell ref="U55:AA55"/>
    <mergeCell ref="BS52:BW52"/>
    <mergeCell ref="BF55:BL55"/>
    <mergeCell ref="BM52:BQ52"/>
    <mergeCell ref="U53:AA53"/>
    <mergeCell ref="L54:R54"/>
    <mergeCell ref="BM55:BQ55"/>
    <mergeCell ref="BS55:BW55"/>
    <mergeCell ref="BD55:BE55"/>
    <mergeCell ref="AH51:AL51"/>
    <mergeCell ref="AM55:AO55"/>
    <mergeCell ref="AP55:AV55"/>
    <mergeCell ref="AP53:AV53"/>
    <mergeCell ref="AP54:AV54"/>
    <mergeCell ref="AW51:BC51"/>
    <mergeCell ref="BD51:BE51"/>
    <mergeCell ref="AW55:BC55"/>
    <mergeCell ref="AH55:AL55"/>
    <mergeCell ref="BM56:BQ56"/>
    <mergeCell ref="AD60:AE60"/>
    <mergeCell ref="AB56:AF56"/>
    <mergeCell ref="AH56:AL56"/>
    <mergeCell ref="AM56:AO56"/>
    <mergeCell ref="AP56:AV56"/>
    <mergeCell ref="BF56:BL56"/>
    <mergeCell ref="BD56:BE56"/>
    <mergeCell ref="V60:W60"/>
    <mergeCell ref="BT60:BW61"/>
    <mergeCell ref="AB60:AC61"/>
    <mergeCell ref="AJ60:AQ61"/>
    <mergeCell ref="B60:C61"/>
    <mergeCell ref="BH60:BK61"/>
    <mergeCell ref="BL60:BO61"/>
    <mergeCell ref="AD61:AE61"/>
    <mergeCell ref="AG61:AH61"/>
    <mergeCell ref="AR60:AU61"/>
    <mergeCell ref="T62:AA62"/>
    <mergeCell ref="AB62:AI62"/>
    <mergeCell ref="AJ62:AQ62"/>
    <mergeCell ref="AR62:AU62"/>
    <mergeCell ref="AG60:AH60"/>
    <mergeCell ref="N61:O61"/>
    <mergeCell ref="Q61:R61"/>
    <mergeCell ref="V61:W61"/>
    <mergeCell ref="Y61:Z61"/>
    <mergeCell ref="Y60:Z60"/>
    <mergeCell ref="AD64:AE64"/>
    <mergeCell ref="AG64:AH64"/>
    <mergeCell ref="AL64:AM64"/>
    <mergeCell ref="AO64:AP64"/>
    <mergeCell ref="AJ63:AK64"/>
    <mergeCell ref="BT62:BW62"/>
    <mergeCell ref="AD63:AE63"/>
    <mergeCell ref="AG63:AH63"/>
    <mergeCell ref="AL63:AM63"/>
    <mergeCell ref="AO63:AP63"/>
    <mergeCell ref="AO66:AP66"/>
    <mergeCell ref="AJ65:AK66"/>
    <mergeCell ref="AD65:AE65"/>
    <mergeCell ref="AG65:AH65"/>
    <mergeCell ref="AL65:AM65"/>
    <mergeCell ref="AO65:AP65"/>
    <mergeCell ref="V68:W68"/>
    <mergeCell ref="Y68:Z68"/>
    <mergeCell ref="N67:O67"/>
    <mergeCell ref="Q67:R67"/>
    <mergeCell ref="V67:W67"/>
    <mergeCell ref="Y67:Z67"/>
    <mergeCell ref="BH72:BK72"/>
    <mergeCell ref="BL72:BO72"/>
    <mergeCell ref="BP72:BS72"/>
    <mergeCell ref="B72:K72"/>
    <mergeCell ref="L72:S72"/>
    <mergeCell ref="T72:AA72"/>
    <mergeCell ref="AB72:AI72"/>
    <mergeCell ref="AJ72:AQ72"/>
    <mergeCell ref="AR72:AU72"/>
    <mergeCell ref="BD72:BG72"/>
    <mergeCell ref="BT72:BW72"/>
    <mergeCell ref="AD73:AE73"/>
    <mergeCell ref="AG73:AH73"/>
    <mergeCell ref="AL73:AM73"/>
    <mergeCell ref="AO73:AP73"/>
    <mergeCell ref="BL73:BO74"/>
    <mergeCell ref="BP73:BS74"/>
    <mergeCell ref="BT73:BW74"/>
    <mergeCell ref="AV72:AY72"/>
    <mergeCell ref="AZ72:BC72"/>
    <mergeCell ref="L75:S76"/>
    <mergeCell ref="AD74:AE74"/>
    <mergeCell ref="AG74:AH74"/>
    <mergeCell ref="AL74:AM74"/>
    <mergeCell ref="AO74:AP74"/>
    <mergeCell ref="T73:AA74"/>
    <mergeCell ref="AD76:AE76"/>
    <mergeCell ref="AG76:AH76"/>
    <mergeCell ref="AL76:AM76"/>
    <mergeCell ref="AJ75:AK76"/>
    <mergeCell ref="AB75:AC76"/>
    <mergeCell ref="AD75:AE75"/>
    <mergeCell ref="AG75:AH75"/>
    <mergeCell ref="V80:W80"/>
    <mergeCell ref="Y80:Z80"/>
    <mergeCell ref="AB79:AI80"/>
    <mergeCell ref="AB77:AI78"/>
    <mergeCell ref="N79:O79"/>
    <mergeCell ref="Q79:R79"/>
    <mergeCell ref="V79:W79"/>
    <mergeCell ref="Y79:Z79"/>
    <mergeCell ref="BD82:BG82"/>
    <mergeCell ref="BH82:BK82"/>
    <mergeCell ref="BL82:BO82"/>
    <mergeCell ref="BP82:BS82"/>
    <mergeCell ref="B82:K82"/>
    <mergeCell ref="L82:S82"/>
    <mergeCell ref="T82:AA82"/>
    <mergeCell ref="AB82:AI82"/>
    <mergeCell ref="AJ82:AQ82"/>
    <mergeCell ref="AR82:AU82"/>
    <mergeCell ref="BT82:BW82"/>
    <mergeCell ref="AD83:AE83"/>
    <mergeCell ref="AG83:AH83"/>
    <mergeCell ref="AL83:AM83"/>
    <mergeCell ref="AO83:AP83"/>
    <mergeCell ref="BL83:BO84"/>
    <mergeCell ref="BP83:BS84"/>
    <mergeCell ref="BT83:BW84"/>
    <mergeCell ref="AV82:AY82"/>
    <mergeCell ref="AZ82:BC82"/>
    <mergeCell ref="AG84:AH84"/>
    <mergeCell ref="AL84:AM84"/>
    <mergeCell ref="AO84:AP84"/>
    <mergeCell ref="AJ83:AK84"/>
    <mergeCell ref="T83:AA84"/>
    <mergeCell ref="AD86:AE86"/>
    <mergeCell ref="AG86:AH86"/>
    <mergeCell ref="AL86:AM86"/>
    <mergeCell ref="T85:AA86"/>
    <mergeCell ref="AD85:AE85"/>
    <mergeCell ref="AG85:AH85"/>
    <mergeCell ref="AL85:AM85"/>
    <mergeCell ref="N88:O88"/>
    <mergeCell ref="Q88:R88"/>
    <mergeCell ref="V88:W88"/>
    <mergeCell ref="Y88:Z88"/>
    <mergeCell ref="T87:U88"/>
    <mergeCell ref="L85:S86"/>
    <mergeCell ref="AB87:AI88"/>
    <mergeCell ref="N87:O87"/>
    <mergeCell ref="Q87:R87"/>
    <mergeCell ref="V87:W87"/>
    <mergeCell ref="Y87:Z87"/>
    <mergeCell ref="AV92:AY92"/>
    <mergeCell ref="AZ92:BC92"/>
    <mergeCell ref="V90:W90"/>
    <mergeCell ref="Y90:Z90"/>
    <mergeCell ref="AB92:AI92"/>
    <mergeCell ref="AJ92:AQ92"/>
    <mergeCell ref="AR92:AU92"/>
    <mergeCell ref="Q89:R89"/>
    <mergeCell ref="V89:W89"/>
    <mergeCell ref="Y89:Z89"/>
    <mergeCell ref="B92:K92"/>
    <mergeCell ref="L92:S92"/>
    <mergeCell ref="T92:AA92"/>
    <mergeCell ref="BD92:BG92"/>
    <mergeCell ref="BH92:BK92"/>
    <mergeCell ref="BL92:BO92"/>
    <mergeCell ref="BP92:BS92"/>
    <mergeCell ref="BT92:BW92"/>
    <mergeCell ref="AD93:AE93"/>
    <mergeCell ref="AG93:AH93"/>
    <mergeCell ref="AL93:AM93"/>
    <mergeCell ref="AZ93:BC94"/>
    <mergeCell ref="BD93:BG94"/>
    <mergeCell ref="L95:S96"/>
    <mergeCell ref="AO93:AP93"/>
    <mergeCell ref="BL93:BO94"/>
    <mergeCell ref="BP93:BS94"/>
    <mergeCell ref="BT93:BW94"/>
    <mergeCell ref="AD95:AE95"/>
    <mergeCell ref="AG95:AH95"/>
    <mergeCell ref="AL95:AM95"/>
    <mergeCell ref="AO95:AP95"/>
    <mergeCell ref="BT95:BW96"/>
    <mergeCell ref="N98:O98"/>
    <mergeCell ref="Q98:R98"/>
    <mergeCell ref="V98:W98"/>
    <mergeCell ref="Y98:Z98"/>
    <mergeCell ref="AB99:AI100"/>
    <mergeCell ref="N97:O97"/>
    <mergeCell ref="Q97:R97"/>
    <mergeCell ref="V97:W97"/>
    <mergeCell ref="Y97:Z97"/>
    <mergeCell ref="N100:O100"/>
    <mergeCell ref="Q100:R100"/>
    <mergeCell ref="V100:W100"/>
    <mergeCell ref="Y100:Z100"/>
    <mergeCell ref="N99:O99"/>
    <mergeCell ref="Q99:R99"/>
    <mergeCell ref="V99:W99"/>
    <mergeCell ref="B102:BW102"/>
    <mergeCell ref="B105:D105"/>
    <mergeCell ref="E105:K105"/>
    <mergeCell ref="L105:AA105"/>
    <mergeCell ref="AB105:AL105"/>
    <mergeCell ref="AM105:AO105"/>
    <mergeCell ref="AP105:AV105"/>
    <mergeCell ref="AW105:BL105"/>
    <mergeCell ref="BM105:BW105"/>
    <mergeCell ref="B104:AL104"/>
    <mergeCell ref="B106:D106"/>
    <mergeCell ref="E106:K106"/>
    <mergeCell ref="L106:R106"/>
    <mergeCell ref="S106:T106"/>
    <mergeCell ref="U106:AA106"/>
    <mergeCell ref="AB111:AF111"/>
    <mergeCell ref="AB110:AF110"/>
    <mergeCell ref="AB108:AF108"/>
    <mergeCell ref="U107:AA107"/>
    <mergeCell ref="AB106:AF106"/>
    <mergeCell ref="AM106:AO106"/>
    <mergeCell ref="AP106:AV106"/>
    <mergeCell ref="AW106:BC106"/>
    <mergeCell ref="BD106:BE106"/>
    <mergeCell ref="BF106:BL106"/>
    <mergeCell ref="AP107:AV107"/>
    <mergeCell ref="BD107:BE107"/>
    <mergeCell ref="BS111:BW111"/>
    <mergeCell ref="B107:D107"/>
    <mergeCell ref="E107:K107"/>
    <mergeCell ref="L110:R110"/>
    <mergeCell ref="S110:T110"/>
    <mergeCell ref="U110:AA110"/>
    <mergeCell ref="BS107:BW107"/>
    <mergeCell ref="B108:D108"/>
    <mergeCell ref="BF108:BL108"/>
    <mergeCell ref="AB107:AF107"/>
    <mergeCell ref="AH107:AL107"/>
    <mergeCell ref="AM107:AO107"/>
    <mergeCell ref="BF111:BL111"/>
    <mergeCell ref="BM111:BQ111"/>
    <mergeCell ref="AW107:BC107"/>
    <mergeCell ref="AW110:BC110"/>
    <mergeCell ref="AH110:AL110"/>
    <mergeCell ref="AW109:BC109"/>
    <mergeCell ref="E108:K108"/>
    <mergeCell ref="L108:R108"/>
    <mergeCell ref="S108:T108"/>
    <mergeCell ref="U108:AA108"/>
    <mergeCell ref="BS113:BW113"/>
    <mergeCell ref="E109:K109"/>
    <mergeCell ref="L112:R112"/>
    <mergeCell ref="U112:AA112"/>
    <mergeCell ref="AB109:AF109"/>
    <mergeCell ref="AH109:AL109"/>
    <mergeCell ref="AB113:AF113"/>
    <mergeCell ref="BM110:BQ110"/>
    <mergeCell ref="AP109:AV109"/>
    <mergeCell ref="AM110:AO110"/>
    <mergeCell ref="AH106:AL106"/>
    <mergeCell ref="B109:D109"/>
    <mergeCell ref="BM109:BQ109"/>
    <mergeCell ref="B111:D111"/>
    <mergeCell ref="E111:K111"/>
    <mergeCell ref="L111:R111"/>
    <mergeCell ref="BS109:BW109"/>
    <mergeCell ref="B110:D110"/>
    <mergeCell ref="E110:K110"/>
    <mergeCell ref="L107:R107"/>
    <mergeCell ref="S107:T107"/>
    <mergeCell ref="BF110:BL110"/>
    <mergeCell ref="AP110:AV110"/>
    <mergeCell ref="BS110:BW110"/>
    <mergeCell ref="BD109:BE109"/>
    <mergeCell ref="BF109:BL109"/>
    <mergeCell ref="S111:T111"/>
    <mergeCell ref="U111:AA111"/>
    <mergeCell ref="AH111:AL111"/>
    <mergeCell ref="BD110:BE110"/>
    <mergeCell ref="AW111:BC111"/>
    <mergeCell ref="BD111:BE111"/>
    <mergeCell ref="BS106:BW106"/>
    <mergeCell ref="B112:D112"/>
    <mergeCell ref="E112:K112"/>
    <mergeCell ref="L109:R109"/>
    <mergeCell ref="S109:T109"/>
    <mergeCell ref="U109:AA109"/>
    <mergeCell ref="AM111:AO111"/>
    <mergeCell ref="AP111:AV111"/>
    <mergeCell ref="AH112:AL112"/>
    <mergeCell ref="BM106:BQ106"/>
    <mergeCell ref="AW113:BC113"/>
    <mergeCell ref="AM109:AO109"/>
    <mergeCell ref="BM107:BQ107"/>
    <mergeCell ref="BM112:BQ112"/>
    <mergeCell ref="BF107:BL107"/>
    <mergeCell ref="AW108:BC108"/>
    <mergeCell ref="BD108:BE108"/>
    <mergeCell ref="AP108:AV108"/>
    <mergeCell ref="BM108:BQ108"/>
    <mergeCell ref="BF112:BL112"/>
    <mergeCell ref="BS112:BW112"/>
    <mergeCell ref="BD113:BE113"/>
    <mergeCell ref="BF113:BL113"/>
    <mergeCell ref="B113:D113"/>
    <mergeCell ref="E113:K113"/>
    <mergeCell ref="L113:R113"/>
    <mergeCell ref="S113:T113"/>
    <mergeCell ref="U113:AA113"/>
    <mergeCell ref="AM112:AO112"/>
    <mergeCell ref="BM113:BQ113"/>
    <mergeCell ref="BS108:BW108"/>
    <mergeCell ref="B115:BW115"/>
    <mergeCell ref="B116:BW116"/>
    <mergeCell ref="AF117:AS117"/>
    <mergeCell ref="AH108:AL108"/>
    <mergeCell ref="AM113:AO113"/>
    <mergeCell ref="AP113:AV113"/>
    <mergeCell ref="AW112:BC112"/>
    <mergeCell ref="AM108:AO108"/>
    <mergeCell ref="AP112:AV112"/>
    <mergeCell ref="AK122:AN122"/>
    <mergeCell ref="P125:U125"/>
    <mergeCell ref="BD125:BI125"/>
    <mergeCell ref="G128:J128"/>
    <mergeCell ref="AA128:AD128"/>
    <mergeCell ref="AU128:AX128"/>
    <mergeCell ref="AH113:AL113"/>
    <mergeCell ref="AB112:AF112"/>
    <mergeCell ref="BO128:BR128"/>
    <mergeCell ref="B130:E130"/>
    <mergeCell ref="L130:O130"/>
    <mergeCell ref="V130:Y130"/>
    <mergeCell ref="AF130:AI130"/>
    <mergeCell ref="AP130:AS130"/>
    <mergeCell ref="AZ130:BC130"/>
    <mergeCell ref="BJ130:BM130"/>
    <mergeCell ref="BT130:BW130"/>
    <mergeCell ref="B131:E131"/>
    <mergeCell ref="L131:O131"/>
    <mergeCell ref="V131:Y131"/>
    <mergeCell ref="AF131:AI131"/>
    <mergeCell ref="AP131:AS131"/>
    <mergeCell ref="AZ131:BC131"/>
    <mergeCell ref="BJ131:BM131"/>
    <mergeCell ref="BT131:BW131"/>
    <mergeCell ref="BT133:BW133"/>
    <mergeCell ref="B132:E132"/>
    <mergeCell ref="L132:O132"/>
    <mergeCell ref="V132:Y132"/>
    <mergeCell ref="AF132:AI132"/>
    <mergeCell ref="AP132:AS132"/>
    <mergeCell ref="AZ132:BC132"/>
    <mergeCell ref="AP134:AS134"/>
    <mergeCell ref="AZ134:BC134"/>
    <mergeCell ref="BT132:BW132"/>
    <mergeCell ref="B133:E133"/>
    <mergeCell ref="L133:O133"/>
    <mergeCell ref="V133:Y133"/>
    <mergeCell ref="AF133:AI133"/>
    <mergeCell ref="AP133:AS133"/>
    <mergeCell ref="AZ133:BC133"/>
    <mergeCell ref="BJ133:BM133"/>
    <mergeCell ref="BT134:BW134"/>
    <mergeCell ref="Q136:T136"/>
    <mergeCell ref="BE136:BH136"/>
    <mergeCell ref="B139:BW139"/>
    <mergeCell ref="AF140:AS140"/>
    <mergeCell ref="AK145:AN145"/>
    <mergeCell ref="B134:E134"/>
    <mergeCell ref="L134:O134"/>
    <mergeCell ref="V134:Y134"/>
    <mergeCell ref="AF134:AI134"/>
    <mergeCell ref="Q148:T148"/>
    <mergeCell ref="BE148:BH148"/>
    <mergeCell ref="G151:J151"/>
    <mergeCell ref="AA151:AD151"/>
    <mergeCell ref="AU151:AX151"/>
    <mergeCell ref="BO151:BR151"/>
    <mergeCell ref="B153:E153"/>
    <mergeCell ref="L153:O153"/>
    <mergeCell ref="V153:Y153"/>
    <mergeCell ref="AF153:AI153"/>
    <mergeCell ref="AP153:AS153"/>
    <mergeCell ref="AZ153:BC153"/>
    <mergeCell ref="BJ153:BM153"/>
    <mergeCell ref="BT153:BW153"/>
    <mergeCell ref="B154:E154"/>
    <mergeCell ref="L154:O154"/>
    <mergeCell ref="V154:Y154"/>
    <mergeCell ref="AF154:AI154"/>
    <mergeCell ref="AP154:AS154"/>
    <mergeCell ref="AZ154:BC154"/>
    <mergeCell ref="BJ154:BM154"/>
    <mergeCell ref="BT154:BW154"/>
    <mergeCell ref="BT156:BW156"/>
    <mergeCell ref="B155:E155"/>
    <mergeCell ref="L155:O155"/>
    <mergeCell ref="V155:Y155"/>
    <mergeCell ref="AF155:AI155"/>
    <mergeCell ref="AP155:AS155"/>
    <mergeCell ref="AZ155:BC155"/>
    <mergeCell ref="AP157:AS157"/>
    <mergeCell ref="AZ157:BC157"/>
    <mergeCell ref="BT155:BW155"/>
    <mergeCell ref="B156:E156"/>
    <mergeCell ref="L156:O156"/>
    <mergeCell ref="V156:Y156"/>
    <mergeCell ref="AF156:AI156"/>
    <mergeCell ref="AP156:AS156"/>
    <mergeCell ref="AZ156:BC156"/>
    <mergeCell ref="BJ156:BM156"/>
    <mergeCell ref="BT157:BW157"/>
    <mergeCell ref="Q159:T159"/>
    <mergeCell ref="BE159:BH159"/>
    <mergeCell ref="B163:BW163"/>
    <mergeCell ref="B164:AL164"/>
    <mergeCell ref="AM164:BW164"/>
    <mergeCell ref="B157:E157"/>
    <mergeCell ref="L157:O157"/>
    <mergeCell ref="V157:Y157"/>
    <mergeCell ref="AF157:AI157"/>
    <mergeCell ref="B165:D165"/>
    <mergeCell ref="E165:K165"/>
    <mergeCell ref="L165:AA165"/>
    <mergeCell ref="AB165:AL165"/>
    <mergeCell ref="AM165:AO165"/>
    <mergeCell ref="AP165:AV165"/>
    <mergeCell ref="AW165:BL165"/>
    <mergeCell ref="BM165:BW165"/>
    <mergeCell ref="B166:D166"/>
    <mergeCell ref="E166:K166"/>
    <mergeCell ref="L166:R166"/>
    <mergeCell ref="S166:T166"/>
    <mergeCell ref="U166:AA166"/>
    <mergeCell ref="AB166:AL166"/>
    <mergeCell ref="AM166:AO166"/>
    <mergeCell ref="AP166:AV166"/>
    <mergeCell ref="AW166:BC166"/>
    <mergeCell ref="BD166:BE166"/>
    <mergeCell ref="BF166:BL166"/>
    <mergeCell ref="BM166:BW166"/>
    <mergeCell ref="B167:D167"/>
    <mergeCell ref="E167:K167"/>
    <mergeCell ref="L167:R167"/>
    <mergeCell ref="S167:T167"/>
    <mergeCell ref="U167:AA167"/>
    <mergeCell ref="AB167:AL167"/>
    <mergeCell ref="AM167:AO167"/>
    <mergeCell ref="AP167:AV167"/>
    <mergeCell ref="AW167:BC167"/>
    <mergeCell ref="BD167:BE167"/>
    <mergeCell ref="BF167:BL167"/>
    <mergeCell ref="BM167:BW167"/>
    <mergeCell ref="B168:D168"/>
    <mergeCell ref="E168:K168"/>
    <mergeCell ref="L168:R168"/>
    <mergeCell ref="S168:T168"/>
    <mergeCell ref="U168:AA168"/>
    <mergeCell ref="AB168:AL168"/>
    <mergeCell ref="AM168:AO168"/>
    <mergeCell ref="AP168:AV168"/>
    <mergeCell ref="AW168:BC168"/>
    <mergeCell ref="BD168:BE168"/>
    <mergeCell ref="BF168:BL168"/>
    <mergeCell ref="BM168:BW168"/>
    <mergeCell ref="B169:D169"/>
    <mergeCell ref="E169:K169"/>
    <mergeCell ref="L169:R169"/>
    <mergeCell ref="S169:T169"/>
    <mergeCell ref="U169:AA169"/>
    <mergeCell ref="AB169:AL169"/>
    <mergeCell ref="AM169:AO169"/>
    <mergeCell ref="AP169:AV169"/>
    <mergeCell ref="AW169:BC169"/>
    <mergeCell ref="BD169:BE169"/>
    <mergeCell ref="BF169:BL169"/>
    <mergeCell ref="BM169:BW169"/>
    <mergeCell ref="B170:D170"/>
    <mergeCell ref="E170:K170"/>
    <mergeCell ref="L170:R170"/>
    <mergeCell ref="S170:T170"/>
    <mergeCell ref="U170:AA170"/>
    <mergeCell ref="AB170:AL170"/>
    <mergeCell ref="AM170:AO170"/>
    <mergeCell ref="AP170:AV170"/>
    <mergeCell ref="AW170:BC170"/>
    <mergeCell ref="BD170:BE170"/>
    <mergeCell ref="BF170:BL170"/>
    <mergeCell ref="BM170:BW170"/>
    <mergeCell ref="B171:D171"/>
    <mergeCell ref="E171:K171"/>
    <mergeCell ref="L171:R171"/>
    <mergeCell ref="S171:T171"/>
    <mergeCell ref="U171:AA171"/>
    <mergeCell ref="AB171:AL171"/>
    <mergeCell ref="AM171:AO171"/>
    <mergeCell ref="AP171:AV171"/>
    <mergeCell ref="AW171:BC171"/>
    <mergeCell ref="BD171:BE171"/>
    <mergeCell ref="BF171:BL171"/>
    <mergeCell ref="BM171:BW171"/>
    <mergeCell ref="B172:D172"/>
    <mergeCell ref="E172:K172"/>
    <mergeCell ref="L172:R172"/>
    <mergeCell ref="S172:T172"/>
    <mergeCell ref="U172:AA172"/>
    <mergeCell ref="AB172:AL172"/>
    <mergeCell ref="AM172:AO172"/>
    <mergeCell ref="AP172:AV172"/>
    <mergeCell ref="AW172:BC172"/>
    <mergeCell ref="BD172:BE172"/>
    <mergeCell ref="BF172:BL172"/>
    <mergeCell ref="BM172:BW172"/>
    <mergeCell ref="BY172:CE172"/>
    <mergeCell ref="CF172:CG172"/>
    <mergeCell ref="CH172:CN172"/>
    <mergeCell ref="CO172:CY172"/>
    <mergeCell ref="B173:D173"/>
    <mergeCell ref="E173:K173"/>
    <mergeCell ref="L173:R173"/>
    <mergeCell ref="S173:T173"/>
    <mergeCell ref="U173:AA173"/>
    <mergeCell ref="AB173:AL173"/>
    <mergeCell ref="AM173:AO173"/>
    <mergeCell ref="AP173:AV173"/>
    <mergeCell ref="AW173:BC173"/>
    <mergeCell ref="BD173:BE173"/>
    <mergeCell ref="BF173:BL173"/>
    <mergeCell ref="BM173:BW173"/>
    <mergeCell ref="BF174:BL174"/>
    <mergeCell ref="BM174:BW174"/>
    <mergeCell ref="B174:D174"/>
    <mergeCell ref="E174:K174"/>
    <mergeCell ref="L174:R174"/>
    <mergeCell ref="S174:T174"/>
    <mergeCell ref="U174:AA174"/>
    <mergeCell ref="AB174:AL174"/>
    <mergeCell ref="BY174:CE174"/>
    <mergeCell ref="CF174:CG174"/>
    <mergeCell ref="CH174:CN174"/>
    <mergeCell ref="CO174:CY174"/>
    <mergeCell ref="B176:BW176"/>
    <mergeCell ref="B177:BW177"/>
    <mergeCell ref="AM174:AO174"/>
    <mergeCell ref="AP174:AV174"/>
    <mergeCell ref="AW174:BC174"/>
    <mergeCell ref="BD174:BE174"/>
    <mergeCell ref="AF178:AS178"/>
    <mergeCell ref="AK183:AN183"/>
    <mergeCell ref="P186:U186"/>
    <mergeCell ref="BD186:BI186"/>
    <mergeCell ref="G189:J189"/>
    <mergeCell ref="AA189:AD189"/>
    <mergeCell ref="AU189:AX189"/>
    <mergeCell ref="BO189:BR189"/>
    <mergeCell ref="B191:E191"/>
    <mergeCell ref="L191:O191"/>
    <mergeCell ref="V191:Y191"/>
    <mergeCell ref="AF191:AI191"/>
    <mergeCell ref="AP191:AS191"/>
    <mergeCell ref="AZ191:BC191"/>
    <mergeCell ref="BJ191:BM191"/>
    <mergeCell ref="BT191:BW191"/>
    <mergeCell ref="B192:E192"/>
    <mergeCell ref="L192:O192"/>
    <mergeCell ref="V192:Y192"/>
    <mergeCell ref="AF192:AI192"/>
    <mergeCell ref="AP192:AS192"/>
    <mergeCell ref="AZ192:BC192"/>
    <mergeCell ref="BJ192:BM192"/>
    <mergeCell ref="BT192:BW192"/>
    <mergeCell ref="BT194:BW194"/>
    <mergeCell ref="B193:E193"/>
    <mergeCell ref="L193:O193"/>
    <mergeCell ref="V193:Y193"/>
    <mergeCell ref="AF193:AI193"/>
    <mergeCell ref="AP193:AS193"/>
    <mergeCell ref="AZ193:BC193"/>
    <mergeCell ref="AP195:AS195"/>
    <mergeCell ref="AZ195:BC195"/>
    <mergeCell ref="BT193:BW193"/>
    <mergeCell ref="B194:E194"/>
    <mergeCell ref="L194:O194"/>
    <mergeCell ref="V194:Y194"/>
    <mergeCell ref="AF194:AI194"/>
    <mergeCell ref="AP194:AS194"/>
    <mergeCell ref="AZ194:BC194"/>
    <mergeCell ref="BJ194:BM194"/>
    <mergeCell ref="BT195:BW195"/>
    <mergeCell ref="Q197:T197"/>
    <mergeCell ref="BE197:BH197"/>
    <mergeCell ref="B200:BW200"/>
    <mergeCell ref="AF201:AS201"/>
    <mergeCell ref="AK206:AN206"/>
    <mergeCell ref="B195:E195"/>
    <mergeCell ref="L195:O195"/>
    <mergeCell ref="V195:Y195"/>
    <mergeCell ref="AF195:AI195"/>
    <mergeCell ref="Q209:T209"/>
    <mergeCell ref="BE209:BH209"/>
    <mergeCell ref="G212:J212"/>
    <mergeCell ref="AA212:AD212"/>
    <mergeCell ref="AU212:AX212"/>
    <mergeCell ref="BO212:BR212"/>
    <mergeCell ref="B214:E214"/>
    <mergeCell ref="L214:O214"/>
    <mergeCell ref="V214:Y214"/>
    <mergeCell ref="AF214:AI214"/>
    <mergeCell ref="AP214:AS214"/>
    <mergeCell ref="AZ214:BC214"/>
    <mergeCell ref="BJ214:BM214"/>
    <mergeCell ref="BT214:BW214"/>
    <mergeCell ref="B215:E215"/>
    <mergeCell ref="L215:O215"/>
    <mergeCell ref="V215:Y215"/>
    <mergeCell ref="AF215:AI215"/>
    <mergeCell ref="AP215:AS215"/>
    <mergeCell ref="AZ215:BC215"/>
    <mergeCell ref="BJ215:BM215"/>
    <mergeCell ref="BT215:BW215"/>
    <mergeCell ref="BT217:BW217"/>
    <mergeCell ref="B216:E216"/>
    <mergeCell ref="L216:O216"/>
    <mergeCell ref="V216:Y216"/>
    <mergeCell ref="AF216:AI216"/>
    <mergeCell ref="AP216:AS216"/>
    <mergeCell ref="AZ216:BC216"/>
    <mergeCell ref="AP218:AS218"/>
    <mergeCell ref="AZ218:BC218"/>
    <mergeCell ref="BT216:BW216"/>
    <mergeCell ref="B217:E217"/>
    <mergeCell ref="L217:O217"/>
    <mergeCell ref="V217:Y217"/>
    <mergeCell ref="AF217:AI217"/>
    <mergeCell ref="AP217:AS217"/>
    <mergeCell ref="AZ217:BC217"/>
    <mergeCell ref="BJ217:BM217"/>
    <mergeCell ref="BT218:BW218"/>
    <mergeCell ref="Q220:T220"/>
    <mergeCell ref="BE220:BH220"/>
    <mergeCell ref="B224:BW224"/>
    <mergeCell ref="B225:AL225"/>
    <mergeCell ref="AM225:BW225"/>
    <mergeCell ref="B218:E218"/>
    <mergeCell ref="L218:O218"/>
    <mergeCell ref="V218:Y218"/>
    <mergeCell ref="AF218:AI218"/>
    <mergeCell ref="B226:D226"/>
    <mergeCell ref="E226:K226"/>
    <mergeCell ref="L226:AA226"/>
    <mergeCell ref="AB226:AL226"/>
    <mergeCell ref="AM226:AO226"/>
    <mergeCell ref="AP226:AV226"/>
    <mergeCell ref="AW226:BL226"/>
    <mergeCell ref="BM226:BW226"/>
    <mergeCell ref="B227:D227"/>
    <mergeCell ref="E227:K227"/>
    <mergeCell ref="L227:R227"/>
    <mergeCell ref="S227:T227"/>
    <mergeCell ref="U227:AA227"/>
    <mergeCell ref="AB227:AL227"/>
    <mergeCell ref="AM227:AO227"/>
    <mergeCell ref="AP227:AV227"/>
    <mergeCell ref="AW227:BC227"/>
    <mergeCell ref="BD227:BE227"/>
    <mergeCell ref="BF227:BL227"/>
    <mergeCell ref="BM227:BW227"/>
    <mergeCell ref="B228:D228"/>
    <mergeCell ref="E228:K228"/>
    <mergeCell ref="L228:R228"/>
    <mergeCell ref="S228:T228"/>
    <mergeCell ref="U228:AA228"/>
    <mergeCell ref="AB228:AL228"/>
    <mergeCell ref="AM228:AO228"/>
    <mergeCell ref="AP228:AV228"/>
    <mergeCell ref="AW228:BC228"/>
    <mergeCell ref="BD228:BE228"/>
    <mergeCell ref="BF228:BL228"/>
    <mergeCell ref="BM228:BW228"/>
    <mergeCell ref="B229:D229"/>
    <mergeCell ref="E229:K229"/>
    <mergeCell ref="L229:R229"/>
    <mergeCell ref="S229:T229"/>
    <mergeCell ref="U229:AA229"/>
    <mergeCell ref="AB229:AL229"/>
    <mergeCell ref="AM229:AO229"/>
    <mergeCell ref="AP229:AV229"/>
    <mergeCell ref="AW229:BC229"/>
    <mergeCell ref="BD229:BE229"/>
    <mergeCell ref="BF229:BL229"/>
    <mergeCell ref="BM229:BW229"/>
    <mergeCell ref="B230:D230"/>
    <mergeCell ref="E230:K230"/>
    <mergeCell ref="L230:R230"/>
    <mergeCell ref="S230:T230"/>
    <mergeCell ref="U230:AA230"/>
    <mergeCell ref="AB230:AL230"/>
    <mergeCell ref="AM230:AO230"/>
    <mergeCell ref="AP230:AV230"/>
    <mergeCell ref="AW230:BC230"/>
    <mergeCell ref="BD230:BE230"/>
    <mergeCell ref="BF230:BL230"/>
    <mergeCell ref="BM230:BW230"/>
    <mergeCell ref="B231:D231"/>
    <mergeCell ref="E231:K231"/>
    <mergeCell ref="L231:R231"/>
    <mergeCell ref="S231:T231"/>
    <mergeCell ref="U231:AA231"/>
    <mergeCell ref="AB231:AL231"/>
    <mergeCell ref="AM231:AO231"/>
    <mergeCell ref="AP231:AV231"/>
    <mergeCell ref="AW231:BC231"/>
    <mergeCell ref="BD231:BE231"/>
    <mergeCell ref="BF231:BL231"/>
    <mergeCell ref="BM231:BW231"/>
    <mergeCell ref="B232:D232"/>
    <mergeCell ref="E232:K232"/>
    <mergeCell ref="L232:R232"/>
    <mergeCell ref="S232:T232"/>
    <mergeCell ref="U232:AA232"/>
    <mergeCell ref="AB232:AL232"/>
    <mergeCell ref="AM232:AO232"/>
    <mergeCell ref="AP232:AV232"/>
    <mergeCell ref="AW232:BC232"/>
    <mergeCell ref="BD232:BE232"/>
    <mergeCell ref="BF232:BL232"/>
    <mergeCell ref="BM232:BW232"/>
    <mergeCell ref="B233:D233"/>
    <mergeCell ref="E233:K233"/>
    <mergeCell ref="L233:R233"/>
    <mergeCell ref="S233:T233"/>
    <mergeCell ref="U233:AA233"/>
    <mergeCell ref="AB233:AL233"/>
    <mergeCell ref="AM233:AO233"/>
    <mergeCell ref="AP233:AV233"/>
    <mergeCell ref="AW233:BC233"/>
    <mergeCell ref="BD233:BE233"/>
    <mergeCell ref="BF233:BL233"/>
    <mergeCell ref="BM233:BW233"/>
    <mergeCell ref="B234:D234"/>
    <mergeCell ref="E234:K234"/>
    <mergeCell ref="L234:R234"/>
    <mergeCell ref="S234:T234"/>
    <mergeCell ref="U234:AA234"/>
    <mergeCell ref="AB234:AL234"/>
    <mergeCell ref="AM234:AO234"/>
    <mergeCell ref="AP234:AV234"/>
    <mergeCell ref="AW234:BC234"/>
    <mergeCell ref="BD234:BE234"/>
    <mergeCell ref="BF234:BL234"/>
    <mergeCell ref="BM234:BW234"/>
    <mergeCell ref="B235:D235"/>
    <mergeCell ref="E235:K235"/>
    <mergeCell ref="L235:R235"/>
    <mergeCell ref="S235:T235"/>
    <mergeCell ref="U235:AA235"/>
    <mergeCell ref="AB235:AL235"/>
    <mergeCell ref="AM235:AO235"/>
    <mergeCell ref="AP235:AV235"/>
    <mergeCell ref="AW235:BC235"/>
    <mergeCell ref="BD235:BE235"/>
    <mergeCell ref="BF235:BL235"/>
    <mergeCell ref="BM235:BW235"/>
    <mergeCell ref="AJ99:AQ100"/>
    <mergeCell ref="T99:U100"/>
    <mergeCell ref="T97:U98"/>
    <mergeCell ref="AV93:AY94"/>
    <mergeCell ref="AD94:AE94"/>
    <mergeCell ref="AG94:AH94"/>
    <mergeCell ref="Y99:Z99"/>
    <mergeCell ref="AJ97:AQ98"/>
    <mergeCell ref="AD96:AE96"/>
    <mergeCell ref="AG96:AH96"/>
    <mergeCell ref="BT99:BW100"/>
    <mergeCell ref="AR99:AU100"/>
    <mergeCell ref="AV99:AY100"/>
    <mergeCell ref="AZ99:BC100"/>
    <mergeCell ref="BD99:BG100"/>
    <mergeCell ref="BH99:BK100"/>
    <mergeCell ref="BL99:BO100"/>
    <mergeCell ref="BP99:BS100"/>
    <mergeCell ref="B99:C100"/>
    <mergeCell ref="D99:K100"/>
    <mergeCell ref="L99:M100"/>
    <mergeCell ref="BT89:BW90"/>
    <mergeCell ref="BL89:BO90"/>
    <mergeCell ref="BP89:BS90"/>
    <mergeCell ref="T89:U90"/>
    <mergeCell ref="AV89:AY90"/>
    <mergeCell ref="AZ89:BC90"/>
    <mergeCell ref="BH97:BK98"/>
    <mergeCell ref="BT79:BW80"/>
    <mergeCell ref="BL79:BO80"/>
    <mergeCell ref="BP79:BS80"/>
    <mergeCell ref="T79:U80"/>
    <mergeCell ref="AV79:AY80"/>
    <mergeCell ref="AZ79:BC80"/>
    <mergeCell ref="BD79:BG80"/>
    <mergeCell ref="BH79:BK80"/>
    <mergeCell ref="AJ79:AQ80"/>
    <mergeCell ref="AR79:AU80"/>
    <mergeCell ref="T69:U70"/>
    <mergeCell ref="AV69:AY70"/>
    <mergeCell ref="AZ69:BC70"/>
    <mergeCell ref="AJ69:AQ70"/>
    <mergeCell ref="AB69:AI70"/>
    <mergeCell ref="V70:W70"/>
    <mergeCell ref="Y70:Z70"/>
    <mergeCell ref="V69:W69"/>
    <mergeCell ref="Y69:Z69"/>
    <mergeCell ref="BT97:BW98"/>
    <mergeCell ref="AZ97:BC98"/>
    <mergeCell ref="BD97:BG98"/>
    <mergeCell ref="AB97:AI98"/>
    <mergeCell ref="AR97:AU98"/>
    <mergeCell ref="AV97:AY98"/>
    <mergeCell ref="B97:C98"/>
    <mergeCell ref="D97:K98"/>
    <mergeCell ref="L97:M98"/>
    <mergeCell ref="BH95:BK96"/>
    <mergeCell ref="BL95:BO96"/>
    <mergeCell ref="BP95:BS96"/>
    <mergeCell ref="B95:C96"/>
    <mergeCell ref="D95:K96"/>
    <mergeCell ref="BL97:BO98"/>
    <mergeCell ref="BP97:BS98"/>
    <mergeCell ref="AR95:AU96"/>
    <mergeCell ref="AV95:AY96"/>
    <mergeCell ref="AZ95:BC96"/>
    <mergeCell ref="BD95:BG96"/>
    <mergeCell ref="T95:AA96"/>
    <mergeCell ref="AJ95:AK96"/>
    <mergeCell ref="AB95:AC96"/>
    <mergeCell ref="AL96:AM96"/>
    <mergeCell ref="AO96:AP96"/>
    <mergeCell ref="BH93:BK94"/>
    <mergeCell ref="AR93:AU94"/>
    <mergeCell ref="B93:C94"/>
    <mergeCell ref="D93:K94"/>
    <mergeCell ref="L93:S94"/>
    <mergeCell ref="AB93:AC94"/>
    <mergeCell ref="AJ93:AK94"/>
    <mergeCell ref="AL94:AM94"/>
    <mergeCell ref="AO94:AP94"/>
    <mergeCell ref="BD89:BG90"/>
    <mergeCell ref="BH89:BK90"/>
    <mergeCell ref="AJ89:AQ90"/>
    <mergeCell ref="AR89:AU90"/>
    <mergeCell ref="B89:C90"/>
    <mergeCell ref="D89:K90"/>
    <mergeCell ref="L89:M90"/>
    <mergeCell ref="N90:O90"/>
    <mergeCell ref="Q90:R90"/>
    <mergeCell ref="N89:O89"/>
    <mergeCell ref="BL87:BO88"/>
    <mergeCell ref="BP87:BS88"/>
    <mergeCell ref="BT87:BW88"/>
    <mergeCell ref="AR87:AU88"/>
    <mergeCell ref="AV87:AY88"/>
    <mergeCell ref="AZ87:BC88"/>
    <mergeCell ref="BD87:BG88"/>
    <mergeCell ref="B87:C88"/>
    <mergeCell ref="D87:K88"/>
    <mergeCell ref="L87:M88"/>
    <mergeCell ref="BH85:BK86"/>
    <mergeCell ref="BL85:BO86"/>
    <mergeCell ref="BP85:BS86"/>
    <mergeCell ref="AB85:AC86"/>
    <mergeCell ref="B85:C86"/>
    <mergeCell ref="D85:K86"/>
    <mergeCell ref="BH87:BK88"/>
    <mergeCell ref="BT85:BW86"/>
    <mergeCell ref="AR85:AU86"/>
    <mergeCell ref="AV85:AY86"/>
    <mergeCell ref="AZ85:BC86"/>
    <mergeCell ref="BD85:BG86"/>
    <mergeCell ref="AJ85:AK86"/>
    <mergeCell ref="AO85:AP85"/>
    <mergeCell ref="AO86:AP86"/>
    <mergeCell ref="AV83:AY84"/>
    <mergeCell ref="AZ83:BC84"/>
    <mergeCell ref="BD83:BG84"/>
    <mergeCell ref="BH83:BK84"/>
    <mergeCell ref="AR83:AU84"/>
    <mergeCell ref="B83:C84"/>
    <mergeCell ref="D83:K84"/>
    <mergeCell ref="L83:S84"/>
    <mergeCell ref="AB83:AC84"/>
    <mergeCell ref="AD84:AE84"/>
    <mergeCell ref="B79:C80"/>
    <mergeCell ref="D79:K80"/>
    <mergeCell ref="L79:M80"/>
    <mergeCell ref="BH77:BK78"/>
    <mergeCell ref="BL77:BO78"/>
    <mergeCell ref="T77:U78"/>
    <mergeCell ref="B77:C78"/>
    <mergeCell ref="D77:K78"/>
    <mergeCell ref="N80:O80"/>
    <mergeCell ref="Q80:R80"/>
    <mergeCell ref="BP77:BS78"/>
    <mergeCell ref="BT77:BW78"/>
    <mergeCell ref="AR77:AU78"/>
    <mergeCell ref="AV77:AY78"/>
    <mergeCell ref="AZ77:BC78"/>
    <mergeCell ref="BD77:BG78"/>
    <mergeCell ref="AO75:AP75"/>
    <mergeCell ref="BH75:BK76"/>
    <mergeCell ref="BL75:BO76"/>
    <mergeCell ref="BP75:BS76"/>
    <mergeCell ref="BT75:BW76"/>
    <mergeCell ref="AR75:AU76"/>
    <mergeCell ref="AV75:AY76"/>
    <mergeCell ref="AZ75:BC76"/>
    <mergeCell ref="BD75:BG76"/>
    <mergeCell ref="BH69:BK70"/>
    <mergeCell ref="B75:C76"/>
    <mergeCell ref="D75:K76"/>
    <mergeCell ref="AV73:AY74"/>
    <mergeCell ref="AZ73:BC74"/>
    <mergeCell ref="BD73:BG74"/>
    <mergeCell ref="B73:C74"/>
    <mergeCell ref="T75:AA76"/>
    <mergeCell ref="AO76:AP76"/>
    <mergeCell ref="AL75:AM75"/>
    <mergeCell ref="BL69:BO70"/>
    <mergeCell ref="BP69:BS70"/>
    <mergeCell ref="BH73:BK74"/>
    <mergeCell ref="D73:K74"/>
    <mergeCell ref="L73:S74"/>
    <mergeCell ref="AB73:AC74"/>
    <mergeCell ref="AR69:AU70"/>
    <mergeCell ref="AJ73:AK74"/>
    <mergeCell ref="AR73:AU74"/>
    <mergeCell ref="BD69:BG70"/>
    <mergeCell ref="N69:O69"/>
    <mergeCell ref="Q69:R69"/>
    <mergeCell ref="BP67:BS68"/>
    <mergeCell ref="BT67:BW68"/>
    <mergeCell ref="BD67:BG68"/>
    <mergeCell ref="BH67:BK68"/>
    <mergeCell ref="AB67:AI68"/>
    <mergeCell ref="AJ67:AQ68"/>
    <mergeCell ref="BL67:BO68"/>
    <mergeCell ref="BT69:BW70"/>
    <mergeCell ref="BL65:BO66"/>
    <mergeCell ref="B69:C70"/>
    <mergeCell ref="D69:K70"/>
    <mergeCell ref="L69:M70"/>
    <mergeCell ref="T67:U68"/>
    <mergeCell ref="T65:AA66"/>
    <mergeCell ref="AB65:AC66"/>
    <mergeCell ref="N70:O70"/>
    <mergeCell ref="Q70:R70"/>
    <mergeCell ref="AR67:AU68"/>
    <mergeCell ref="AV67:AY68"/>
    <mergeCell ref="AZ67:BC68"/>
    <mergeCell ref="AR65:AU66"/>
    <mergeCell ref="AR63:AU64"/>
    <mergeCell ref="BH65:BK66"/>
    <mergeCell ref="AB63:AC64"/>
    <mergeCell ref="AV65:AY66"/>
    <mergeCell ref="AD66:AE66"/>
    <mergeCell ref="AG66:AH66"/>
    <mergeCell ref="AL66:AM66"/>
    <mergeCell ref="AZ38:BC39"/>
    <mergeCell ref="AV38:AY39"/>
    <mergeCell ref="T40:U41"/>
    <mergeCell ref="Y41:Z41"/>
    <mergeCell ref="AB40:AI41"/>
    <mergeCell ref="B38:C39"/>
    <mergeCell ref="AR38:AU39"/>
    <mergeCell ref="N40:O40"/>
    <mergeCell ref="Q40:R40"/>
    <mergeCell ref="V40:W40"/>
    <mergeCell ref="AR42:AU43"/>
    <mergeCell ref="AV63:AY64"/>
    <mergeCell ref="AV36:AY37"/>
    <mergeCell ref="BT42:BW43"/>
    <mergeCell ref="AV42:AY43"/>
    <mergeCell ref="BD42:BG43"/>
    <mergeCell ref="BH42:BK43"/>
    <mergeCell ref="BP42:BS43"/>
    <mergeCell ref="AV40:AY41"/>
    <mergeCell ref="BL42:BO43"/>
    <mergeCell ref="AZ42:BC43"/>
    <mergeCell ref="AZ63:BC64"/>
    <mergeCell ref="BP60:BS61"/>
    <mergeCell ref="BT65:BW66"/>
    <mergeCell ref="AZ65:BC66"/>
    <mergeCell ref="BD65:BG66"/>
    <mergeCell ref="BP65:BS66"/>
    <mergeCell ref="BL62:BO62"/>
    <mergeCell ref="BP62:BS62"/>
    <mergeCell ref="BS56:BW56"/>
    <mergeCell ref="AV62:AY62"/>
    <mergeCell ref="AZ62:BC62"/>
    <mergeCell ref="BD62:BG62"/>
    <mergeCell ref="BH62:BK62"/>
    <mergeCell ref="BT32:BW33"/>
    <mergeCell ref="BT36:BW37"/>
    <mergeCell ref="BT38:BW39"/>
    <mergeCell ref="BD38:BG39"/>
    <mergeCell ref="BH38:BK39"/>
    <mergeCell ref="BP32:BS33"/>
    <mergeCell ref="AL28:AM28"/>
    <mergeCell ref="AR32:AU33"/>
    <mergeCell ref="AV32:AY33"/>
    <mergeCell ref="AZ32:BC33"/>
    <mergeCell ref="BH32:BK33"/>
    <mergeCell ref="BD32:BG33"/>
    <mergeCell ref="BD28:BG29"/>
    <mergeCell ref="BH28:BK29"/>
    <mergeCell ref="AR28:AU29"/>
    <mergeCell ref="AV28:AY29"/>
    <mergeCell ref="BT26:BW27"/>
    <mergeCell ref="BD26:BG27"/>
    <mergeCell ref="BH26:BK27"/>
    <mergeCell ref="BL26:BO27"/>
    <mergeCell ref="BP26:BS27"/>
    <mergeCell ref="BT28:BW29"/>
    <mergeCell ref="BP28:BS29"/>
    <mergeCell ref="AV18:AY19"/>
    <mergeCell ref="BL22:BO23"/>
    <mergeCell ref="AV60:AY61"/>
    <mergeCell ref="AZ60:BC61"/>
    <mergeCell ref="BD60:BG61"/>
    <mergeCell ref="AV20:AY21"/>
    <mergeCell ref="BL32:BO33"/>
    <mergeCell ref="BD20:BG21"/>
    <mergeCell ref="BL28:BO29"/>
    <mergeCell ref="BL38:BO39"/>
    <mergeCell ref="B18:C19"/>
    <mergeCell ref="BP63:BS64"/>
    <mergeCell ref="BT63:BW64"/>
    <mergeCell ref="BL18:BO19"/>
    <mergeCell ref="BL63:BO64"/>
    <mergeCell ref="B26:C27"/>
    <mergeCell ref="B32:C33"/>
    <mergeCell ref="BD63:BG64"/>
    <mergeCell ref="BH63:BK64"/>
    <mergeCell ref="AV26:AY27"/>
    <mergeCell ref="AV6:AY7"/>
    <mergeCell ref="B22:C23"/>
    <mergeCell ref="T8:AA9"/>
    <mergeCell ref="AB8:AC9"/>
    <mergeCell ref="AV12:AY13"/>
    <mergeCell ref="AR12:AU13"/>
    <mergeCell ref="AR8:AU9"/>
    <mergeCell ref="AV8:AY9"/>
    <mergeCell ref="AJ6:AK7"/>
    <mergeCell ref="AR10:AU11"/>
    <mergeCell ref="BP5:BS5"/>
    <mergeCell ref="T6:AA7"/>
    <mergeCell ref="AZ6:BC7"/>
    <mergeCell ref="AR18:AU19"/>
    <mergeCell ref="AR16:AU17"/>
    <mergeCell ref="AZ28:BC29"/>
    <mergeCell ref="AZ12:BC13"/>
    <mergeCell ref="BD12:BG13"/>
    <mergeCell ref="BH12:BK13"/>
    <mergeCell ref="AZ8:BC9"/>
    <mergeCell ref="BH3:BK4"/>
    <mergeCell ref="D6:K7"/>
    <mergeCell ref="L6:S7"/>
    <mergeCell ref="AR6:AU7"/>
    <mergeCell ref="BL5:BO5"/>
    <mergeCell ref="B5:K5"/>
    <mergeCell ref="L5:S5"/>
    <mergeCell ref="T5:AA5"/>
    <mergeCell ref="AB5:AI5"/>
    <mergeCell ref="B6:C7"/>
    <mergeCell ref="BT3:BW4"/>
    <mergeCell ref="BL3:BO4"/>
    <mergeCell ref="BP3:BS4"/>
    <mergeCell ref="BD3:BG4"/>
    <mergeCell ref="B3:C4"/>
    <mergeCell ref="D3:K4"/>
    <mergeCell ref="L3:M4"/>
    <mergeCell ref="AR3:AU4"/>
    <mergeCell ref="AJ3:AQ4"/>
    <mergeCell ref="AB3:AC4"/>
    <mergeCell ref="BT8:BW9"/>
    <mergeCell ref="BD8:BG9"/>
    <mergeCell ref="BH8:BK9"/>
    <mergeCell ref="BT6:BW7"/>
    <mergeCell ref="BL6:BO7"/>
    <mergeCell ref="BP8:BS9"/>
    <mergeCell ref="BL8:BO9"/>
    <mergeCell ref="BH6:BK7"/>
    <mergeCell ref="BP6:BS7"/>
    <mergeCell ref="BT12:BW13"/>
    <mergeCell ref="BT16:BW17"/>
    <mergeCell ref="BP12:BS13"/>
    <mergeCell ref="BP16:BS17"/>
    <mergeCell ref="BH20:BK21"/>
    <mergeCell ref="AZ18:BC19"/>
    <mergeCell ref="BL16:BO17"/>
    <mergeCell ref="BD16:BG17"/>
    <mergeCell ref="BD18:BG19"/>
    <mergeCell ref="BH18:BK19"/>
    <mergeCell ref="BP18:BS19"/>
    <mergeCell ref="BT22:BW23"/>
    <mergeCell ref="BT18:BW19"/>
    <mergeCell ref="AZ16:BC17"/>
    <mergeCell ref="AV22:AY23"/>
    <mergeCell ref="BD22:BG23"/>
    <mergeCell ref="BH22:BK23"/>
    <mergeCell ref="BL20:BO21"/>
    <mergeCell ref="BP20:BS21"/>
    <mergeCell ref="BT20:BW21"/>
    <mergeCell ref="BP22:BS23"/>
    <mergeCell ref="B8:C9"/>
    <mergeCell ref="B16:C17"/>
    <mergeCell ref="B12:C13"/>
    <mergeCell ref="B10:C11"/>
    <mergeCell ref="AJ8:AK9"/>
    <mergeCell ref="L10:M11"/>
    <mergeCell ref="T10:U11"/>
    <mergeCell ref="AJ20:AQ21"/>
    <mergeCell ref="D8:K9"/>
    <mergeCell ref="L77:M78"/>
    <mergeCell ref="N78:O78"/>
    <mergeCell ref="Q78:R78"/>
    <mergeCell ref="V78:W78"/>
    <mergeCell ref="Y78:Z78"/>
    <mergeCell ref="N77:O77"/>
    <mergeCell ref="Q77:R77"/>
    <mergeCell ref="V77:W77"/>
    <mergeCell ref="Y77:Z77"/>
    <mergeCell ref="L67:M68"/>
    <mergeCell ref="L63:S64"/>
    <mergeCell ref="D67:K68"/>
    <mergeCell ref="N68:O68"/>
    <mergeCell ref="Q68:R68"/>
    <mergeCell ref="L62:S62"/>
    <mergeCell ref="B20:C21"/>
    <mergeCell ref="D20:K21"/>
    <mergeCell ref="B67:C68"/>
    <mergeCell ref="B63:C64"/>
    <mergeCell ref="B62:K62"/>
    <mergeCell ref="B58:BW58"/>
    <mergeCell ref="B59:BW59"/>
    <mergeCell ref="N60:O60"/>
    <mergeCell ref="Q60:R60"/>
    <mergeCell ref="V21:W21"/>
    <mergeCell ref="D63:K64"/>
    <mergeCell ref="B65:C66"/>
    <mergeCell ref="D65:K66"/>
    <mergeCell ref="B28:C29"/>
    <mergeCell ref="B30:C31"/>
    <mergeCell ref="D30:K31"/>
    <mergeCell ref="B36:C37"/>
    <mergeCell ref="B42:C43"/>
    <mergeCell ref="D38:K39"/>
    <mergeCell ref="B40:C41"/>
    <mergeCell ref="D10:K11"/>
    <mergeCell ref="AB22:AI23"/>
    <mergeCell ref="N22:O22"/>
    <mergeCell ref="N20:O20"/>
    <mergeCell ref="Q20:R20"/>
    <mergeCell ref="V20:W20"/>
    <mergeCell ref="D12:K13"/>
    <mergeCell ref="D16:K17"/>
    <mergeCell ref="B15:K15"/>
    <mergeCell ref="L15:S15"/>
    <mergeCell ref="Y21:Z21"/>
    <mergeCell ref="Y20:Z20"/>
    <mergeCell ref="AB16:AC17"/>
    <mergeCell ref="BT10:BW11"/>
    <mergeCell ref="AV10:AY11"/>
    <mergeCell ref="AZ10:BC11"/>
    <mergeCell ref="BD10:BG11"/>
    <mergeCell ref="BL10:BO11"/>
    <mergeCell ref="BP10:BS11"/>
    <mergeCell ref="BH10:BK11"/>
    <mergeCell ref="D18:K19"/>
    <mergeCell ref="AJ18:AK19"/>
    <mergeCell ref="T18:AA19"/>
    <mergeCell ref="AD28:AE28"/>
    <mergeCell ref="AG28:AH28"/>
    <mergeCell ref="D22:K23"/>
    <mergeCell ref="L22:M23"/>
    <mergeCell ref="AD27:AE27"/>
    <mergeCell ref="AG27:AH27"/>
    <mergeCell ref="Q21:R21"/>
    <mergeCell ref="AZ22:BC23"/>
    <mergeCell ref="AR20:AU21"/>
    <mergeCell ref="AO29:AP29"/>
    <mergeCell ref="AR22:AU23"/>
    <mergeCell ref="AO28:AP28"/>
    <mergeCell ref="AJ22:AQ23"/>
    <mergeCell ref="AL29:AM29"/>
    <mergeCell ref="AL27:AM27"/>
    <mergeCell ref="AZ20:BC21"/>
    <mergeCell ref="AZ26:BC27"/>
    <mergeCell ref="AJ26:AK27"/>
    <mergeCell ref="D28:K29"/>
    <mergeCell ref="T28:AA29"/>
    <mergeCell ref="AB28:AC29"/>
    <mergeCell ref="AJ28:AK29"/>
    <mergeCell ref="AD29:AE29"/>
    <mergeCell ref="AG29:AH29"/>
    <mergeCell ref="L28:S29"/>
    <mergeCell ref="N33:O33"/>
    <mergeCell ref="Q33:R33"/>
    <mergeCell ref="V33:W33"/>
    <mergeCell ref="Y33:Z33"/>
    <mergeCell ref="D26:K27"/>
    <mergeCell ref="L26:S27"/>
    <mergeCell ref="N30:O30"/>
    <mergeCell ref="Q30:R30"/>
    <mergeCell ref="V30:W30"/>
    <mergeCell ref="Y30:Z30"/>
    <mergeCell ref="BT30:BW31"/>
    <mergeCell ref="AZ30:BC31"/>
    <mergeCell ref="BD30:BG31"/>
    <mergeCell ref="BH30:BK31"/>
    <mergeCell ref="BL30:BO31"/>
    <mergeCell ref="D32:K33"/>
    <mergeCell ref="L32:M33"/>
    <mergeCell ref="AJ32:AQ33"/>
    <mergeCell ref="T32:U33"/>
    <mergeCell ref="AR30:AU31"/>
    <mergeCell ref="AR36:AU37"/>
    <mergeCell ref="T38:AA39"/>
    <mergeCell ref="AD39:AE39"/>
    <mergeCell ref="AG39:AH39"/>
    <mergeCell ref="BP30:BS31"/>
    <mergeCell ref="AV30:AY31"/>
    <mergeCell ref="AJ36:AK37"/>
    <mergeCell ref="AJ38:AK39"/>
    <mergeCell ref="T36:AA37"/>
    <mergeCell ref="BP38:BS39"/>
    <mergeCell ref="D60:K61"/>
    <mergeCell ref="D36:K37"/>
    <mergeCell ref="L36:S37"/>
    <mergeCell ref="AB36:AC37"/>
    <mergeCell ref="D40:K41"/>
    <mergeCell ref="L40:M41"/>
    <mergeCell ref="L60:M61"/>
    <mergeCell ref="T60:U61"/>
    <mergeCell ref="B55:D55"/>
    <mergeCell ref="E55:K55"/>
    <mergeCell ref="B103:BW103"/>
    <mergeCell ref="BP40:BS41"/>
    <mergeCell ref="BT40:BW41"/>
    <mergeCell ref="D42:K43"/>
    <mergeCell ref="L42:M43"/>
    <mergeCell ref="AZ40:BC41"/>
    <mergeCell ref="BD40:BG41"/>
    <mergeCell ref="BH40:BK41"/>
    <mergeCell ref="BL40:BO41"/>
    <mergeCell ref="AR40:AU41"/>
    <mergeCell ref="AJ42:AQ43"/>
    <mergeCell ref="T42:U43"/>
    <mergeCell ref="AB6:AC7"/>
    <mergeCell ref="AD19:AE19"/>
    <mergeCell ref="AG19:AH19"/>
    <mergeCell ref="AL19:AM19"/>
    <mergeCell ref="T20:U21"/>
    <mergeCell ref="AB20:AI21"/>
    <mergeCell ref="AJ12:AQ13"/>
    <mergeCell ref="AB26:AC27"/>
    <mergeCell ref="L20:M21"/>
    <mergeCell ref="L8:S9"/>
    <mergeCell ref="AB12:AI13"/>
    <mergeCell ref="AJ10:AQ11"/>
    <mergeCell ref="T16:AA17"/>
    <mergeCell ref="L18:S19"/>
    <mergeCell ref="L16:S17"/>
    <mergeCell ref="N21:O21"/>
    <mergeCell ref="AJ16:AK17"/>
    <mergeCell ref="AB10:AI11"/>
  </mergeCells>
  <printOptions/>
  <pageMargins left="0.3937007874015748" right="0.3937007874015748" top="0.4724409448818898" bottom="0.5118110236220472" header="0.7086614173228347" footer="0.5511811023622047"/>
  <pageSetup horizontalDpi="300" verticalDpi="300" orientation="portrait" paperSize="9" scale="95" r:id="rId1"/>
  <rowBreaks count="1" manualBreakCount="1"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J29"/>
  <sheetViews>
    <sheetView view="pageBreakPreview" zoomScaleNormal="75" zoomScaleSheetLayoutView="100" zoomScalePageLayoutView="0" workbookViewId="0" topLeftCell="A16">
      <selection activeCell="A24" sqref="A24:J24"/>
    </sheetView>
  </sheetViews>
  <sheetFormatPr defaultColWidth="9.00390625" defaultRowHeight="13.5"/>
  <cols>
    <col min="1" max="1" width="6.75390625" style="44" customWidth="1"/>
    <col min="2" max="2" width="9.875" style="44" customWidth="1"/>
    <col min="3" max="9" width="9.00390625" style="44" bestFit="1" customWidth="1"/>
    <col min="10" max="10" width="8.625" style="44" customWidth="1"/>
    <col min="11" max="16384" width="9.00390625" style="44" customWidth="1"/>
  </cols>
  <sheetData>
    <row r="1" spans="1:10" ht="24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ht="48" customHeight="1">
      <c r="A3" s="311" t="s">
        <v>174</v>
      </c>
      <c r="B3" s="312"/>
      <c r="C3" s="312"/>
      <c r="D3" s="312"/>
      <c r="E3" s="312"/>
      <c r="F3" s="312"/>
      <c r="G3" s="312"/>
      <c r="H3" s="312"/>
      <c r="I3" s="312"/>
      <c r="J3" s="313"/>
    </row>
    <row r="4" spans="1:10" ht="48" customHeight="1">
      <c r="A4" s="311" t="s">
        <v>175</v>
      </c>
      <c r="B4" s="312"/>
      <c r="C4" s="312"/>
      <c r="D4" s="312"/>
      <c r="E4" s="312"/>
      <c r="F4" s="312"/>
      <c r="G4" s="312"/>
      <c r="H4" s="312"/>
      <c r="I4" s="312"/>
      <c r="J4" s="313"/>
    </row>
    <row r="5" spans="1:10" ht="24" customHeight="1">
      <c r="A5" s="48"/>
      <c r="B5" s="49" t="s">
        <v>176</v>
      </c>
      <c r="C5" s="50"/>
      <c r="D5" s="50"/>
      <c r="E5" s="50"/>
      <c r="F5" s="50"/>
      <c r="G5" s="50"/>
      <c r="H5" s="50"/>
      <c r="I5" s="50"/>
      <c r="J5" s="51"/>
    </row>
    <row r="6" spans="1:10" ht="48" customHeight="1">
      <c r="A6" s="48"/>
      <c r="B6" s="49"/>
      <c r="C6" s="314"/>
      <c r="D6" s="314"/>
      <c r="E6" s="314"/>
      <c r="F6" s="314"/>
      <c r="G6" s="314"/>
      <c r="H6" s="314"/>
      <c r="I6" s="314"/>
      <c r="J6" s="51"/>
    </row>
    <row r="7" spans="1:10" ht="21" customHeight="1">
      <c r="A7" s="48"/>
      <c r="B7" s="49"/>
      <c r="C7" s="315"/>
      <c r="D7" s="315"/>
      <c r="E7" s="315"/>
      <c r="F7" s="315"/>
      <c r="G7" s="315"/>
      <c r="H7" s="315"/>
      <c r="I7" s="315"/>
      <c r="J7" s="51"/>
    </row>
    <row r="8" spans="1:10" ht="33" customHeight="1">
      <c r="A8" s="316" t="s">
        <v>245</v>
      </c>
      <c r="B8" s="317"/>
      <c r="C8" s="317"/>
      <c r="D8" s="317"/>
      <c r="E8" s="317"/>
      <c r="F8" s="317"/>
      <c r="G8" s="317"/>
      <c r="H8" s="317"/>
      <c r="I8" s="317"/>
      <c r="J8" s="318"/>
    </row>
    <row r="9" spans="1:10" ht="15" customHeight="1" thickBot="1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ht="24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24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 customHeight="1">
      <c r="A12" s="45"/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48" customHeight="1">
      <c r="A13" s="311" t="s">
        <v>174</v>
      </c>
      <c r="B13" s="312"/>
      <c r="C13" s="312"/>
      <c r="D13" s="312"/>
      <c r="E13" s="312"/>
      <c r="F13" s="312"/>
      <c r="G13" s="312"/>
      <c r="H13" s="312"/>
      <c r="I13" s="312"/>
      <c r="J13" s="313"/>
    </row>
    <row r="14" spans="1:10" ht="48" customHeight="1">
      <c r="A14" s="311" t="s">
        <v>177</v>
      </c>
      <c r="B14" s="312"/>
      <c r="C14" s="312"/>
      <c r="D14" s="312"/>
      <c r="E14" s="312"/>
      <c r="F14" s="312"/>
      <c r="G14" s="312"/>
      <c r="H14" s="312"/>
      <c r="I14" s="312"/>
      <c r="J14" s="313"/>
    </row>
    <row r="15" spans="1:10" ht="24" customHeight="1">
      <c r="A15" s="48"/>
      <c r="B15" s="49" t="s">
        <v>176</v>
      </c>
      <c r="C15" s="50"/>
      <c r="D15" s="50"/>
      <c r="E15" s="50"/>
      <c r="F15" s="50"/>
      <c r="G15" s="50"/>
      <c r="H15" s="50"/>
      <c r="I15" s="50"/>
      <c r="J15" s="51"/>
    </row>
    <row r="16" spans="1:10" ht="48" customHeight="1">
      <c r="A16" s="48"/>
      <c r="B16" s="49"/>
      <c r="C16" s="314"/>
      <c r="D16" s="314"/>
      <c r="E16" s="314"/>
      <c r="F16" s="314"/>
      <c r="G16" s="314"/>
      <c r="H16" s="314"/>
      <c r="I16" s="314"/>
      <c r="J16" s="51"/>
    </row>
    <row r="17" spans="1:10" ht="21" customHeight="1">
      <c r="A17" s="48"/>
      <c r="B17" s="49"/>
      <c r="C17" s="315"/>
      <c r="D17" s="315"/>
      <c r="E17" s="315"/>
      <c r="F17" s="315"/>
      <c r="G17" s="315"/>
      <c r="H17" s="315"/>
      <c r="I17" s="315"/>
      <c r="J17" s="51"/>
    </row>
    <row r="18" spans="1:10" ht="33" customHeight="1">
      <c r="A18" s="316" t="s">
        <v>245</v>
      </c>
      <c r="B18" s="317"/>
      <c r="C18" s="317"/>
      <c r="D18" s="317"/>
      <c r="E18" s="317"/>
      <c r="F18" s="317"/>
      <c r="G18" s="317"/>
      <c r="H18" s="317"/>
      <c r="I18" s="317"/>
      <c r="J18" s="318"/>
    </row>
    <row r="19" spans="1:10" ht="15" customHeight="1" thickBot="1">
      <c r="A19" s="56"/>
      <c r="B19" s="57"/>
      <c r="C19" s="58"/>
      <c r="D19" s="58"/>
      <c r="E19" s="58"/>
      <c r="F19" s="58"/>
      <c r="G19" s="58"/>
      <c r="H19" s="58"/>
      <c r="I19" s="58"/>
      <c r="J19" s="59"/>
    </row>
    <row r="20" spans="1:10" ht="24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24" customHeight="1" thickBot="1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5" customHeight="1">
      <c r="A22" s="45"/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48" customHeight="1">
      <c r="A23" s="311" t="s">
        <v>174</v>
      </c>
      <c r="B23" s="312"/>
      <c r="C23" s="312"/>
      <c r="D23" s="312"/>
      <c r="E23" s="312"/>
      <c r="F23" s="312"/>
      <c r="G23" s="312"/>
      <c r="H23" s="312"/>
      <c r="I23" s="312"/>
      <c r="J23" s="313"/>
    </row>
    <row r="24" spans="1:10" ht="48" customHeight="1">
      <c r="A24" s="311" t="s">
        <v>178</v>
      </c>
      <c r="B24" s="312"/>
      <c r="C24" s="312"/>
      <c r="D24" s="312"/>
      <c r="E24" s="312"/>
      <c r="F24" s="312"/>
      <c r="G24" s="312"/>
      <c r="H24" s="312"/>
      <c r="I24" s="312"/>
      <c r="J24" s="313"/>
    </row>
    <row r="25" spans="1:10" ht="24" customHeight="1">
      <c r="A25" s="48"/>
      <c r="B25" s="49" t="s">
        <v>176</v>
      </c>
      <c r="C25" s="50"/>
      <c r="D25" s="50"/>
      <c r="E25" s="50"/>
      <c r="F25" s="50"/>
      <c r="G25" s="50"/>
      <c r="H25" s="50"/>
      <c r="I25" s="50"/>
      <c r="J25" s="51"/>
    </row>
    <row r="26" spans="1:10" ht="48" customHeight="1">
      <c r="A26" s="48"/>
      <c r="B26" s="49"/>
      <c r="C26" s="314"/>
      <c r="D26" s="314"/>
      <c r="E26" s="314"/>
      <c r="F26" s="314"/>
      <c r="G26" s="314"/>
      <c r="H26" s="314"/>
      <c r="I26" s="314"/>
      <c r="J26" s="51"/>
    </row>
    <row r="27" spans="1:10" ht="21" customHeight="1">
      <c r="A27" s="48"/>
      <c r="B27" s="49"/>
      <c r="C27" s="315"/>
      <c r="D27" s="315"/>
      <c r="E27" s="315"/>
      <c r="F27" s="315"/>
      <c r="G27" s="315"/>
      <c r="H27" s="315"/>
      <c r="I27" s="315"/>
      <c r="J27" s="51"/>
    </row>
    <row r="28" spans="1:10" ht="33" customHeight="1">
      <c r="A28" s="316" t="s">
        <v>246</v>
      </c>
      <c r="B28" s="317"/>
      <c r="C28" s="317"/>
      <c r="D28" s="317"/>
      <c r="E28" s="317"/>
      <c r="F28" s="317"/>
      <c r="G28" s="317"/>
      <c r="H28" s="317"/>
      <c r="I28" s="317"/>
      <c r="J28" s="318"/>
    </row>
    <row r="29" spans="1:10" ht="15" customHeight="1" thickBot="1">
      <c r="A29" s="56"/>
      <c r="B29" s="58"/>
      <c r="C29" s="58"/>
      <c r="D29" s="58"/>
      <c r="E29" s="58"/>
      <c r="F29" s="58"/>
      <c r="G29" s="58"/>
      <c r="H29" s="58"/>
      <c r="I29" s="58"/>
      <c r="J29" s="59"/>
    </row>
  </sheetData>
  <sheetProtection/>
  <mergeCells count="15">
    <mergeCell ref="C26:I26"/>
    <mergeCell ref="C27:I27"/>
    <mergeCell ref="A28:J28"/>
    <mergeCell ref="A14:J14"/>
    <mergeCell ref="C16:I16"/>
    <mergeCell ref="C17:I17"/>
    <mergeCell ref="A18:J18"/>
    <mergeCell ref="A23:J23"/>
    <mergeCell ref="A24:J24"/>
    <mergeCell ref="A3:J3"/>
    <mergeCell ref="A4:J4"/>
    <mergeCell ref="C6:I6"/>
    <mergeCell ref="C7:I7"/>
    <mergeCell ref="A8:J8"/>
    <mergeCell ref="A13:J13"/>
  </mergeCells>
  <printOptions/>
  <pageMargins left="0.7874015748031497" right="0.5905511811023623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松本政則</dc:creator>
  <cp:keywords/>
  <dc:description/>
  <cp:lastModifiedBy>owner</cp:lastModifiedBy>
  <cp:lastPrinted>2015-06-03T07:38:52Z</cp:lastPrinted>
  <dcterms:created xsi:type="dcterms:W3CDTF">1997-01-08T22:48:59Z</dcterms:created>
  <dcterms:modified xsi:type="dcterms:W3CDTF">2015-06-12T06:36:43Z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