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645" activeTab="2"/>
  </bookViews>
  <sheets>
    <sheet name="５年生の部" sheetId="1" r:id="rId1"/>
    <sheet name="４年生の部" sheetId="2" r:id="rId2"/>
    <sheet name="３年生の部" sheetId="3" r:id="rId3"/>
  </sheets>
  <definedNames>
    <definedName name="_xlnm.Print_Area" localSheetId="2">'３年生の部'!$A$1:$AA$59</definedName>
    <definedName name="_xlnm.Print_Area" localSheetId="1">'４年生の部'!$A$1:$AA$67</definedName>
    <definedName name="_xlnm.Print_Area" localSheetId="0">'５年生の部'!$A$1:$AA$67</definedName>
  </definedNames>
  <calcPr fullCalcOnLoad="1"/>
</workbook>
</file>

<file path=xl/sharedStrings.xml><?xml version="1.0" encoding="utf-8"?>
<sst xmlns="http://schemas.openxmlformats.org/spreadsheetml/2006/main" count="371" uniqueCount="97">
  <si>
    <t>１部リーグ</t>
  </si>
  <si>
    <t>勝点</t>
  </si>
  <si>
    <t>得失差</t>
  </si>
  <si>
    <t>得点</t>
  </si>
  <si>
    <t>失点</t>
  </si>
  <si>
    <t>勝</t>
  </si>
  <si>
    <t>分</t>
  </si>
  <si>
    <t>負</t>
  </si>
  <si>
    <t>順位</t>
  </si>
  <si>
    <t>総括責任者　</t>
  </si>
  <si>
    <t>連絡先</t>
  </si>
  <si>
    <t>責任者</t>
  </si>
  <si>
    <t>大槻　祐司</t>
  </si>
  <si>
    <t>津村　得雄</t>
  </si>
  <si>
    <t>TEL</t>
  </si>
  <si>
    <t>０７９７－６２－０３４０</t>
  </si>
  <si>
    <t>FAX</t>
  </si>
  <si>
    <t>E-mail: t-tsumura29@bcb.bai.ne.jp</t>
  </si>
  <si>
    <t>やまぐちFCキッカーズ</t>
  </si>
  <si>
    <t>FC YOKEN</t>
  </si>
  <si>
    <t>TEL/FAX</t>
  </si>
  <si>
    <t>０７９８－６６－０８６７</t>
  </si>
  <si>
    <t>E-mail: otsuki3@hcc1.bai.ne.jp</t>
  </si>
  <si>
    <t>０７９７－６２－０１１３</t>
  </si>
  <si>
    <t>用海FC</t>
  </si>
  <si>
    <t>FC甲東VIVO</t>
  </si>
  <si>
    <t>上ヶ原FC</t>
  </si>
  <si>
    <t>春風JFC</t>
  </si>
  <si>
    <t>瓦木SC</t>
  </si>
  <si>
    <t>大社SC</t>
  </si>
  <si>
    <t>仁川FC</t>
  </si>
  <si>
    <t>今津FC</t>
  </si>
  <si>
    <t>安井SC</t>
  </si>
  <si>
    <t>鳴尾SC</t>
  </si>
  <si>
    <t>神原SC</t>
  </si>
  <si>
    <t>北六甲台FC</t>
  </si>
  <si>
    <t>瓦林FC</t>
  </si>
  <si>
    <t>上甲子園SC</t>
  </si>
  <si>
    <t>西宮SCカスタム</t>
  </si>
  <si>
    <t>段上西FC</t>
  </si>
  <si>
    <t>浜脇ドリームス</t>
  </si>
  <si>
    <t>４年生の部</t>
  </si>
  <si>
    <t>西宮SSブルー</t>
  </si>
  <si>
    <t>甲子園浜SC</t>
  </si>
  <si>
    <t>夙川SC</t>
  </si>
  <si>
    <t>段上SC</t>
  </si>
  <si>
    <t>アズリー東山台SC</t>
  </si>
  <si>
    <t>高木SC</t>
  </si>
  <si>
    <t>名塩SC</t>
  </si>
  <si>
    <t>鳴尾北SC</t>
  </si>
  <si>
    <t>甲陽園FC</t>
  </si>
  <si>
    <t>西宮浜JFCフリーダム</t>
  </si>
  <si>
    <t>平成27年度市内リーグ戦表（前期）</t>
  </si>
  <si>
    <t>A部リーグ</t>
  </si>
  <si>
    <t>B部リーグ</t>
  </si>
  <si>
    <t>C部リーグ</t>
  </si>
  <si>
    <t>D部リーグ</t>
  </si>
  <si>
    <t>Eリーグ</t>
  </si>
  <si>
    <t>Fリーグ</t>
  </si>
  <si>
    <t>５年生の部</t>
  </si>
  <si>
    <t>３年生の部</t>
  </si>
  <si>
    <t>２部リーグ</t>
  </si>
  <si>
    <t>３部リーグ</t>
  </si>
  <si>
    <t>４部Aリーグ</t>
  </si>
  <si>
    <t>４部Bリーグ</t>
  </si>
  <si>
    <t>４部Cリーグ</t>
  </si>
  <si>
    <t>４部Dリーグ</t>
  </si>
  <si>
    <t>西宮SC</t>
  </si>
  <si>
    <t>甲子園SS</t>
  </si>
  <si>
    <t>K.S.FC</t>
  </si>
  <si>
    <t>南甲子園SC　A</t>
  </si>
  <si>
    <t>西宮浜JFC</t>
  </si>
  <si>
    <t>上ヶ原南SC</t>
  </si>
  <si>
    <t>生瀬SC</t>
  </si>
  <si>
    <t>西宮SSレッド</t>
  </si>
  <si>
    <t>南甲子園SC　B</t>
  </si>
  <si>
    <t>FC広田</t>
  </si>
  <si>
    <t>甲子園SC</t>
  </si>
  <si>
    <t>西宮SSホワイト</t>
  </si>
  <si>
    <t>西宮浜JFCサックス</t>
  </si>
  <si>
    <t>高須SC</t>
  </si>
  <si>
    <t>FC甲東VIVOグリーン</t>
  </si>
  <si>
    <t>甲子園浜SC</t>
  </si>
  <si>
    <t>アズリー東山台SC</t>
  </si>
  <si>
    <t>FC甲東VIVOスカイ</t>
  </si>
  <si>
    <t>南甲子園SC</t>
  </si>
  <si>
    <t>夙川SCレッド</t>
  </si>
  <si>
    <t>夙川SCブルー</t>
  </si>
  <si>
    <t>西宮SS</t>
  </si>
  <si>
    <t>FC甲東VIVOサクセション</t>
  </si>
  <si>
    <t>春風JFC　春</t>
  </si>
  <si>
    <t>安井SCブルー</t>
  </si>
  <si>
    <t>FC甲東VIVOラフィータフィー</t>
  </si>
  <si>
    <t>安井SCホワイト</t>
  </si>
  <si>
    <t>春風JFC　風</t>
  </si>
  <si>
    <t>神原SCブルー</t>
  </si>
  <si>
    <t>神原SCホワイト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</si>
</sst>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E67"/>
  <sheetViews>
    <sheetView view="pageBreakPreview" zoomScale="90" zoomScaleSheetLayoutView="90" zoomScalePageLayoutView="0" workbookViewId="0" topLeftCell="A1">
      <selection activeCell="A66" sqref="A66"/>
    </sheetView>
  </sheetViews>
  <sheetFormatPr defaultColWidth="9.00390625" defaultRowHeight="13.5"/>
  <cols>
    <col min="1" max="1" width="19.50390625" style="17" customWidth="1"/>
    <col min="2" max="13" width="4.75390625" style="1" customWidth="1"/>
    <col min="14" max="14" width="4.75390625" style="23" customWidth="1"/>
    <col min="15" max="19" width="4.75390625" style="1" customWidth="1"/>
    <col min="20" max="22" width="5.875" style="1" customWidth="1"/>
    <col min="23" max="23" width="6.125" style="1" customWidth="1"/>
    <col min="24" max="24" width="5.875" style="1" customWidth="1"/>
    <col min="25" max="25" width="5.75390625" style="1" customWidth="1"/>
    <col min="26" max="26" width="5.875" style="28" customWidth="1"/>
    <col min="27" max="27" width="5.75390625" style="1" customWidth="1"/>
    <col min="28" max="16384" width="9.00390625" style="1" customWidth="1"/>
  </cols>
  <sheetData>
    <row r="1" spans="1:27" ht="28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ht="18" customHeight="1">
      <c r="A2" s="17" t="s">
        <v>59</v>
      </c>
    </row>
    <row r="3" spans="2:16" ht="18" customHeight="1">
      <c r="B3" s="1" t="s">
        <v>9</v>
      </c>
      <c r="E3" s="1" t="s">
        <v>12</v>
      </c>
      <c r="H3" s="1" t="s">
        <v>20</v>
      </c>
      <c r="K3" s="1" t="s">
        <v>21</v>
      </c>
      <c r="P3" s="1" t="s">
        <v>22</v>
      </c>
    </row>
    <row r="4" spans="2:16" ht="18" customHeight="1">
      <c r="B4" s="1" t="s">
        <v>10</v>
      </c>
      <c r="E4" s="1" t="s">
        <v>13</v>
      </c>
      <c r="H4" s="1" t="s">
        <v>14</v>
      </c>
      <c r="K4" s="1" t="s">
        <v>23</v>
      </c>
      <c r="P4" s="1" t="s">
        <v>17</v>
      </c>
    </row>
    <row r="5" spans="8:11" ht="18" customHeight="1">
      <c r="H5" s="1" t="s">
        <v>16</v>
      </c>
      <c r="K5" s="1" t="s">
        <v>15</v>
      </c>
    </row>
    <row r="6" spans="1:26" s="14" customFormat="1" ht="18" customHeight="1">
      <c r="A6" s="21" t="s">
        <v>0</v>
      </c>
      <c r="B6" s="13"/>
      <c r="C6" s="13"/>
      <c r="D6" s="13"/>
      <c r="E6" s="13" t="s">
        <v>11</v>
      </c>
      <c r="F6" s="13"/>
      <c r="G6" s="14" t="s">
        <v>45</v>
      </c>
      <c r="N6" s="11"/>
      <c r="Z6" s="17"/>
    </row>
    <row r="7" spans="1:31" s="14" customFormat="1" ht="18" customHeight="1">
      <c r="A7" s="18"/>
      <c r="B7" s="33" t="str">
        <f>A8</f>
        <v>用海FC</v>
      </c>
      <c r="C7" s="34"/>
      <c r="D7" s="35"/>
      <c r="E7" s="33" t="str">
        <f>A9</f>
        <v>段上SC</v>
      </c>
      <c r="F7" s="34"/>
      <c r="G7" s="35"/>
      <c r="H7" s="33" t="str">
        <f>A10</f>
        <v>西宮SC</v>
      </c>
      <c r="I7" s="34"/>
      <c r="J7" s="35"/>
      <c r="K7" s="33" t="str">
        <f>A11</f>
        <v>夙川SC</v>
      </c>
      <c r="L7" s="34"/>
      <c r="M7" s="35"/>
      <c r="N7" s="33" t="str">
        <f>A12</f>
        <v>西宮SS</v>
      </c>
      <c r="O7" s="34"/>
      <c r="P7" s="35"/>
      <c r="Q7" s="33">
        <f>A13</f>
        <v>0</v>
      </c>
      <c r="R7" s="34"/>
      <c r="S7" s="35"/>
      <c r="T7" s="8" t="s">
        <v>5</v>
      </c>
      <c r="U7" s="8" t="s">
        <v>6</v>
      </c>
      <c r="V7" s="8" t="s">
        <v>7</v>
      </c>
      <c r="W7" s="7" t="s">
        <v>1</v>
      </c>
      <c r="X7" s="7" t="s">
        <v>3</v>
      </c>
      <c r="Y7" s="7" t="s">
        <v>4</v>
      </c>
      <c r="Z7" s="29" t="s">
        <v>2</v>
      </c>
      <c r="AA7" s="8" t="s">
        <v>8</v>
      </c>
      <c r="AB7" s="2"/>
      <c r="AC7" s="12"/>
      <c r="AD7" s="2"/>
      <c r="AE7" s="12"/>
    </row>
    <row r="8" spans="1:31" s="14" customFormat="1" ht="18" customHeight="1">
      <c r="A8" s="20" t="s">
        <v>24</v>
      </c>
      <c r="B8" s="36"/>
      <c r="C8" s="37"/>
      <c r="D8" s="38"/>
      <c r="E8" s="3"/>
      <c r="F8" s="3" t="str">
        <f>IF(E8&gt;G8,"○",IF(E8&lt;G8,"●"," "))</f>
        <v> </v>
      </c>
      <c r="G8" s="4"/>
      <c r="H8" s="3"/>
      <c r="I8" s="3" t="str">
        <f>IF(H8&gt;J8,"○",IF(H8&lt;J8,"●"," "))</f>
        <v> </v>
      </c>
      <c r="J8" s="4"/>
      <c r="K8" s="3"/>
      <c r="L8" s="3" t="str">
        <f>IF(K8&gt;M8,"○",IF(K8&lt;M8,"●"," "))</f>
        <v> </v>
      </c>
      <c r="M8" s="4"/>
      <c r="N8" s="3"/>
      <c r="O8" s="3" t="str">
        <f>IF(N8&gt;P8,"○",IF(N8&lt;P8,"●"," "))</f>
        <v> </v>
      </c>
      <c r="P8" s="4"/>
      <c r="Q8" s="3"/>
      <c r="R8" s="3" t="str">
        <f>IF(Q8&gt;S8,"○",IF(Q8&lt;S8,"●"," "))</f>
        <v> </v>
      </c>
      <c r="S8" s="4"/>
      <c r="T8" s="8">
        <f aca="true" t="shared" si="0" ref="T8:T13">COUNTIF(B8:S8,"○")</f>
        <v>0</v>
      </c>
      <c r="U8" s="8">
        <f aca="true" t="shared" si="1" ref="U8:U13">COUNTIF(B8:S8,"△")</f>
        <v>0</v>
      </c>
      <c r="V8" s="8">
        <f aca="true" t="shared" si="2" ref="V8:V13">COUNTIF(B8:S8,"●")</f>
        <v>0</v>
      </c>
      <c r="W8" s="7">
        <f aca="true" t="shared" si="3" ref="W8:W13">T8*3+U8</f>
        <v>0</v>
      </c>
      <c r="X8" s="7">
        <f>E8+H8+K8+N8+Q8</f>
        <v>0</v>
      </c>
      <c r="Y8" s="7">
        <f>G8+J8+M8+P8+S8</f>
        <v>0</v>
      </c>
      <c r="Z8" s="29">
        <f aca="true" t="shared" si="4" ref="Z8:Z13">X8-Y8</f>
        <v>0</v>
      </c>
      <c r="AA8" s="8"/>
      <c r="AB8" s="2"/>
      <c r="AC8" s="2"/>
      <c r="AD8" s="2"/>
      <c r="AE8" s="9"/>
    </row>
    <row r="9" spans="1:31" s="14" customFormat="1" ht="18" customHeight="1">
      <c r="A9" s="20" t="s">
        <v>45</v>
      </c>
      <c r="B9" s="3">
        <f>G8</f>
        <v>0</v>
      </c>
      <c r="C9" s="3" t="str">
        <f>IF(B9&gt;D9,"○",IF(B9&lt;D9,"●"," "))</f>
        <v> </v>
      </c>
      <c r="D9" s="4">
        <f>E8</f>
        <v>0</v>
      </c>
      <c r="E9" s="36"/>
      <c r="F9" s="37"/>
      <c r="G9" s="38"/>
      <c r="H9" s="7"/>
      <c r="I9" s="3" t="str">
        <f>IF(H9&gt;J9,"○",IF(H9&lt;J9,"●"," "))</f>
        <v> </v>
      </c>
      <c r="J9" s="4"/>
      <c r="K9" s="3"/>
      <c r="L9" s="3" t="str">
        <f>IF(K9&gt;M9,"○",IF(K9&lt;M9,"●"," "))</f>
        <v> </v>
      </c>
      <c r="M9" s="4"/>
      <c r="N9" s="3"/>
      <c r="O9" s="3" t="str">
        <f>IF(N9&gt;P9,"○",IF(N9&lt;P9,"●"," "))</f>
        <v> </v>
      </c>
      <c r="P9" s="4"/>
      <c r="Q9" s="3"/>
      <c r="R9" s="3" t="str">
        <f>IF(Q9&gt;S9,"○",IF(Q9&lt;S9,"●"," "))</f>
        <v> </v>
      </c>
      <c r="S9" s="4"/>
      <c r="T9" s="8">
        <f t="shared" si="0"/>
        <v>0</v>
      </c>
      <c r="U9" s="8">
        <f t="shared" si="1"/>
        <v>0</v>
      </c>
      <c r="V9" s="8">
        <f t="shared" si="2"/>
        <v>0</v>
      </c>
      <c r="W9" s="7">
        <f t="shared" si="3"/>
        <v>0</v>
      </c>
      <c r="X9" s="7">
        <f>B9+H9+K9+N9+Q9</f>
        <v>0</v>
      </c>
      <c r="Y9" s="7">
        <f>D9+J9+M9+P9+S9</f>
        <v>0</v>
      </c>
      <c r="Z9" s="29">
        <f t="shared" si="4"/>
        <v>0</v>
      </c>
      <c r="AA9" s="8"/>
      <c r="AB9" s="2"/>
      <c r="AC9" s="2"/>
      <c r="AD9" s="2"/>
      <c r="AE9" s="9"/>
    </row>
    <row r="10" spans="1:31" s="14" customFormat="1" ht="18" customHeight="1">
      <c r="A10" s="20" t="s">
        <v>67</v>
      </c>
      <c r="B10" s="11">
        <f>J8</f>
        <v>0</v>
      </c>
      <c r="C10" s="3" t="str">
        <f>IF(B10&gt;D10,"○",IF(B10&lt;D10,"●"," "))</f>
        <v> </v>
      </c>
      <c r="D10" s="19">
        <f>H8</f>
        <v>0</v>
      </c>
      <c r="E10" s="11">
        <f>J9</f>
        <v>0</v>
      </c>
      <c r="F10" s="3" t="str">
        <f>IF(E10&gt;G10,"○",IF(E10&lt;G10,"●"," "))</f>
        <v> </v>
      </c>
      <c r="G10" s="10">
        <f>H9</f>
        <v>0</v>
      </c>
      <c r="H10" s="36"/>
      <c r="I10" s="37"/>
      <c r="J10" s="38"/>
      <c r="K10" s="11"/>
      <c r="L10" s="3" t="str">
        <f>IF(K10&gt;M10,"○",IF(K10&lt;M10,"●"," "))</f>
        <v> </v>
      </c>
      <c r="M10" s="10"/>
      <c r="N10" s="11"/>
      <c r="O10" s="3" t="str">
        <f>IF(N10&gt;P10,"○",IF(N10&lt;P10,"●"," "))</f>
        <v> </v>
      </c>
      <c r="P10" s="10"/>
      <c r="Q10" s="11"/>
      <c r="R10" s="3" t="str">
        <f>IF(Q10&gt;S10,"○",IF(Q10&lt;S10,"●"," "))</f>
        <v> </v>
      </c>
      <c r="S10" s="10"/>
      <c r="T10" s="8">
        <f t="shared" si="0"/>
        <v>0</v>
      </c>
      <c r="U10" s="8">
        <f t="shared" si="1"/>
        <v>0</v>
      </c>
      <c r="V10" s="8">
        <f t="shared" si="2"/>
        <v>0</v>
      </c>
      <c r="W10" s="7">
        <f t="shared" si="3"/>
        <v>0</v>
      </c>
      <c r="X10" s="7">
        <f>E10+B10+K10+N10+Q10</f>
        <v>0</v>
      </c>
      <c r="Y10" s="7">
        <f>G10+D10+M10+P10+S10</f>
        <v>0</v>
      </c>
      <c r="Z10" s="29">
        <f t="shared" si="4"/>
        <v>0</v>
      </c>
      <c r="AA10" s="8"/>
      <c r="AB10" s="2"/>
      <c r="AC10" s="2"/>
      <c r="AD10" s="2"/>
      <c r="AE10" s="9"/>
    </row>
    <row r="11" spans="1:31" s="14" customFormat="1" ht="18" customHeight="1">
      <c r="A11" s="5" t="s">
        <v>44</v>
      </c>
      <c r="B11" s="7">
        <f>M8</f>
        <v>0</v>
      </c>
      <c r="C11" s="3" t="str">
        <f>IF(B11&gt;D11,"○",IF(B11&lt;D11,"●"," "))</f>
        <v> </v>
      </c>
      <c r="D11" s="4">
        <f>K8</f>
        <v>0</v>
      </c>
      <c r="E11" s="7">
        <f>M9</f>
        <v>0</v>
      </c>
      <c r="F11" s="3" t="str">
        <f>IF(E11&gt;G11,"○",IF(E11&lt;G11,"●"," "))</f>
        <v> </v>
      </c>
      <c r="G11" s="4">
        <f>K9</f>
        <v>0</v>
      </c>
      <c r="H11" s="3">
        <f>M10</f>
        <v>0</v>
      </c>
      <c r="I11" s="3" t="str">
        <f>IF(H11&gt;J11,"○",IF(H11&lt;J11,"●"," "))</f>
        <v> </v>
      </c>
      <c r="J11" s="4">
        <f>K10</f>
        <v>0</v>
      </c>
      <c r="K11" s="36"/>
      <c r="L11" s="37"/>
      <c r="M11" s="38"/>
      <c r="N11" s="3"/>
      <c r="O11" s="3" t="str">
        <f>IF(N11&gt;P11,"○",IF(N11&lt;P11,"●"," "))</f>
        <v> </v>
      </c>
      <c r="P11" s="4"/>
      <c r="Q11" s="3"/>
      <c r="R11" s="3" t="str">
        <f>IF(Q11&gt;S11,"○",IF(Q11&lt;S11,"●"," "))</f>
        <v> </v>
      </c>
      <c r="S11" s="4"/>
      <c r="T11" s="8">
        <f t="shared" si="0"/>
        <v>0</v>
      </c>
      <c r="U11" s="8">
        <f t="shared" si="1"/>
        <v>0</v>
      </c>
      <c r="V11" s="8">
        <f t="shared" si="2"/>
        <v>0</v>
      </c>
      <c r="W11" s="7">
        <f t="shared" si="3"/>
        <v>0</v>
      </c>
      <c r="X11" s="7">
        <f>E11+H11+B11+N11+Q11</f>
        <v>0</v>
      </c>
      <c r="Y11" s="7">
        <f>G11+J11+D11+P11+S11</f>
        <v>0</v>
      </c>
      <c r="Z11" s="29">
        <f t="shared" si="4"/>
        <v>0</v>
      </c>
      <c r="AA11" s="8"/>
      <c r="AB11" s="2"/>
      <c r="AC11" s="2"/>
      <c r="AD11" s="2"/>
      <c r="AE11" s="9"/>
    </row>
    <row r="12" spans="1:31" s="14" customFormat="1" ht="18" customHeight="1">
      <c r="A12" s="5" t="s">
        <v>88</v>
      </c>
      <c r="B12" s="7">
        <f>P8</f>
        <v>0</v>
      </c>
      <c r="C12" s="3" t="str">
        <f>IF(B12&gt;D12,"○",IF(B12&lt;D12,"●"," "))</f>
        <v> </v>
      </c>
      <c r="D12" s="4">
        <f>N8</f>
        <v>0</v>
      </c>
      <c r="E12" s="7">
        <f>P9</f>
        <v>0</v>
      </c>
      <c r="F12" s="3" t="str">
        <f>IF(E12&gt;G12,"○",IF(E12&lt;G12,"●"," "))</f>
        <v> </v>
      </c>
      <c r="G12" s="4">
        <f>N9</f>
        <v>0</v>
      </c>
      <c r="H12" s="3">
        <f>P10</f>
        <v>0</v>
      </c>
      <c r="I12" s="3" t="str">
        <f>IF(H12&gt;J12,"○",IF(H12&lt;J12,"●"," "))</f>
        <v> </v>
      </c>
      <c r="J12" s="4">
        <f>N10</f>
        <v>0</v>
      </c>
      <c r="K12" s="3">
        <f>P11</f>
        <v>0</v>
      </c>
      <c r="L12" s="3" t="str">
        <f>IF(K12&gt;M12,"○",IF(K12&lt;M12,"●"," "))</f>
        <v> </v>
      </c>
      <c r="M12" s="4">
        <f>N11</f>
        <v>0</v>
      </c>
      <c r="N12" s="36"/>
      <c r="O12" s="37"/>
      <c r="P12" s="38"/>
      <c r="Q12" s="3"/>
      <c r="R12" s="3" t="str">
        <f>IF(Q12&gt;S12,"○",IF(Q12&lt;S12,"●"," "))</f>
        <v> </v>
      </c>
      <c r="S12" s="4"/>
      <c r="T12" s="8">
        <f t="shared" si="0"/>
        <v>0</v>
      </c>
      <c r="U12" s="8">
        <f t="shared" si="1"/>
        <v>0</v>
      </c>
      <c r="V12" s="8">
        <f t="shared" si="2"/>
        <v>0</v>
      </c>
      <c r="W12" s="7">
        <f t="shared" si="3"/>
        <v>0</v>
      </c>
      <c r="X12" s="7">
        <f>E12+H12+K12+B12+Q12</f>
        <v>0</v>
      </c>
      <c r="Y12" s="7">
        <f>G12+J12+M12+D12+S12</f>
        <v>0</v>
      </c>
      <c r="Z12" s="29">
        <f t="shared" si="4"/>
        <v>0</v>
      </c>
      <c r="AA12" s="8"/>
      <c r="AB12" s="2"/>
      <c r="AC12" s="2"/>
      <c r="AD12" s="2"/>
      <c r="AE12" s="12"/>
    </row>
    <row r="13" spans="1:31" s="14" customFormat="1" ht="18" customHeight="1">
      <c r="A13" s="5"/>
      <c r="B13" s="7">
        <f>S8</f>
        <v>0</v>
      </c>
      <c r="C13" s="3" t="str">
        <f>IF(B13&gt;D13,"○",IF(B13&lt;D13,"●"," "))</f>
        <v> </v>
      </c>
      <c r="D13" s="4">
        <f>Q8</f>
        <v>0</v>
      </c>
      <c r="E13" s="7">
        <f>S9</f>
        <v>0</v>
      </c>
      <c r="F13" s="3" t="str">
        <f>IF(E13&gt;G13,"○",IF(E13&lt;G13,"●"," "))</f>
        <v> </v>
      </c>
      <c r="G13" s="4">
        <f>Q9</f>
        <v>0</v>
      </c>
      <c r="H13" s="3">
        <f>S10</f>
        <v>0</v>
      </c>
      <c r="I13" s="3" t="str">
        <f>IF(H13&gt;J13,"○",IF(H13&lt;J13,"●"," "))</f>
        <v> </v>
      </c>
      <c r="J13" s="4">
        <f>Q10</f>
        <v>0</v>
      </c>
      <c r="K13" s="3">
        <f>S11</f>
        <v>0</v>
      </c>
      <c r="L13" s="3" t="str">
        <f>IF(K13&gt;M13,"○",IF(K13&lt;M13,"●"," "))</f>
        <v> </v>
      </c>
      <c r="M13" s="4">
        <f>Q11</f>
        <v>0</v>
      </c>
      <c r="N13" s="7">
        <f>S12</f>
        <v>0</v>
      </c>
      <c r="O13" s="26" t="str">
        <f>IF(N13&gt;P13,"○",IF(N13&lt;P13,"●"," "))</f>
        <v> </v>
      </c>
      <c r="P13" s="25">
        <f>Q12</f>
        <v>0</v>
      </c>
      <c r="Q13" s="36"/>
      <c r="R13" s="39"/>
      <c r="S13" s="40"/>
      <c r="T13" s="8">
        <f t="shared" si="0"/>
        <v>0</v>
      </c>
      <c r="U13" s="8">
        <f t="shared" si="1"/>
        <v>0</v>
      </c>
      <c r="V13" s="8">
        <f t="shared" si="2"/>
        <v>0</v>
      </c>
      <c r="W13" s="7">
        <f t="shared" si="3"/>
        <v>0</v>
      </c>
      <c r="X13" s="7">
        <f>E13+H13+K13+B13+N13</f>
        <v>0</v>
      </c>
      <c r="Y13" s="7">
        <f>G13+J13+M13+D13+P13</f>
        <v>0</v>
      </c>
      <c r="Z13" s="29">
        <f t="shared" si="4"/>
        <v>0</v>
      </c>
      <c r="AA13" s="8"/>
      <c r="AB13" s="2"/>
      <c r="AC13" s="2"/>
      <c r="AD13" s="2"/>
      <c r="AE13" s="12"/>
    </row>
    <row r="14" spans="1:26" s="14" customFormat="1" ht="18" customHeight="1">
      <c r="A14" s="16"/>
      <c r="B14" s="9"/>
      <c r="C14" s="9"/>
      <c r="D14" s="9"/>
      <c r="N14" s="11"/>
      <c r="Q14" s="9"/>
      <c r="R14" s="9"/>
      <c r="S14" s="9"/>
      <c r="T14" s="15"/>
      <c r="U14" s="15"/>
      <c r="V14" s="15"/>
      <c r="W14" s="15"/>
      <c r="X14" s="2"/>
      <c r="Y14" s="41"/>
      <c r="Z14" s="41"/>
    </row>
    <row r="15" spans="1:27" s="14" customFormat="1" ht="18" customHeight="1">
      <c r="A15" s="21" t="s">
        <v>61</v>
      </c>
      <c r="B15" s="13"/>
      <c r="C15" s="13"/>
      <c r="D15" s="13"/>
      <c r="E15" s="13" t="s">
        <v>11</v>
      </c>
      <c r="F15" s="13"/>
      <c r="G15" s="14" t="s">
        <v>46</v>
      </c>
      <c r="N15" s="24"/>
      <c r="O15" s="13"/>
      <c r="Z15" s="17"/>
      <c r="AA15" s="12"/>
    </row>
    <row r="16" spans="1:31" s="14" customFormat="1" ht="18" customHeight="1">
      <c r="A16" s="18"/>
      <c r="B16" s="33" t="str">
        <f>A17</f>
        <v>大社SC</v>
      </c>
      <c r="C16" s="34"/>
      <c r="D16" s="35"/>
      <c r="E16" s="33" t="str">
        <f>A18</f>
        <v>名塩SC</v>
      </c>
      <c r="F16" s="34"/>
      <c r="G16" s="35"/>
      <c r="H16" s="33" t="str">
        <f>A19</f>
        <v>FC甲東VIVOサクセション</v>
      </c>
      <c r="I16" s="34"/>
      <c r="J16" s="35"/>
      <c r="K16" s="33" t="str">
        <f>A20</f>
        <v>アズリー東山台SC</v>
      </c>
      <c r="L16" s="34"/>
      <c r="M16" s="35"/>
      <c r="N16" s="33" t="str">
        <f>A21</f>
        <v>上ヶ原FC</v>
      </c>
      <c r="O16" s="34"/>
      <c r="P16" s="35"/>
      <c r="Q16" s="33">
        <f>A22</f>
        <v>0</v>
      </c>
      <c r="R16" s="34"/>
      <c r="S16" s="35"/>
      <c r="T16" s="8" t="s">
        <v>5</v>
      </c>
      <c r="U16" s="8" t="s">
        <v>6</v>
      </c>
      <c r="V16" s="8" t="s">
        <v>7</v>
      </c>
      <c r="W16" s="7" t="s">
        <v>1</v>
      </c>
      <c r="X16" s="7" t="s">
        <v>3</v>
      </c>
      <c r="Y16" s="7" t="s">
        <v>4</v>
      </c>
      <c r="Z16" s="29" t="s">
        <v>2</v>
      </c>
      <c r="AA16" s="8" t="s">
        <v>8</v>
      </c>
      <c r="AB16" s="2"/>
      <c r="AC16" s="12"/>
      <c r="AD16" s="2"/>
      <c r="AE16" s="12"/>
    </row>
    <row r="17" spans="1:31" s="14" customFormat="1" ht="18" customHeight="1">
      <c r="A17" s="20" t="s">
        <v>29</v>
      </c>
      <c r="B17" s="36"/>
      <c r="C17" s="37"/>
      <c r="D17" s="38"/>
      <c r="E17" s="3"/>
      <c r="F17" s="3" t="str">
        <f>IF(E17&gt;G17,"○",IF(E17&lt;G17,"●"," "))</f>
        <v> </v>
      </c>
      <c r="G17" s="4"/>
      <c r="H17" s="3"/>
      <c r="I17" s="3" t="str">
        <f>IF(H17&gt;J17,"○",IF(H17&lt;J17,"●"," "))</f>
        <v> </v>
      </c>
      <c r="J17" s="4"/>
      <c r="K17" s="3"/>
      <c r="L17" s="3" t="str">
        <f>IF(K17&gt;M17,"○",IF(K17&lt;M17,"●"," "))</f>
        <v> </v>
      </c>
      <c r="M17" s="4"/>
      <c r="N17" s="3"/>
      <c r="O17" s="3" t="str">
        <f>IF(N17&gt;P17,"○",IF(N17&lt;P17,"●"," "))</f>
        <v> </v>
      </c>
      <c r="P17" s="4"/>
      <c r="Q17" s="3"/>
      <c r="R17" s="3" t="str">
        <f>IF(Q17&gt;S17,"○",IF(Q17&lt;S17,"●"," "))</f>
        <v> </v>
      </c>
      <c r="S17" s="4"/>
      <c r="T17" s="8">
        <f aca="true" t="shared" si="5" ref="T17:T22">COUNTIF(B17:S17,"○")</f>
        <v>0</v>
      </c>
      <c r="U17" s="8">
        <f aca="true" t="shared" si="6" ref="U17:U22">COUNTIF(B17:S17,"△")</f>
        <v>0</v>
      </c>
      <c r="V17" s="8">
        <f aca="true" t="shared" si="7" ref="V17:V22">COUNTIF(B17:S17,"●")</f>
        <v>0</v>
      </c>
      <c r="W17" s="7">
        <f aca="true" t="shared" si="8" ref="W17:W22">T17*3+U17</f>
        <v>0</v>
      </c>
      <c r="X17" s="7">
        <f>E17+H17+K17+N17+Q17</f>
        <v>0</v>
      </c>
      <c r="Y17" s="7">
        <f>G17+J17+M17+P17+S17</f>
        <v>0</v>
      </c>
      <c r="Z17" s="29">
        <f aca="true" t="shared" si="9" ref="Z17:Z22">X17-Y17</f>
        <v>0</v>
      </c>
      <c r="AA17" s="8"/>
      <c r="AB17" s="2"/>
      <c r="AC17" s="2"/>
      <c r="AD17" s="2"/>
      <c r="AE17" s="9"/>
    </row>
    <row r="18" spans="1:31" s="14" customFormat="1" ht="18" customHeight="1">
      <c r="A18" s="20" t="s">
        <v>48</v>
      </c>
      <c r="B18" s="3">
        <f>G17</f>
        <v>0</v>
      </c>
      <c r="C18" s="3" t="str">
        <f>IF(B18&gt;D18,"○",IF(B18&lt;D18,"●"," "))</f>
        <v> </v>
      </c>
      <c r="D18" s="4">
        <f>E17</f>
        <v>0</v>
      </c>
      <c r="E18" s="36"/>
      <c r="F18" s="37"/>
      <c r="G18" s="38"/>
      <c r="H18" s="7"/>
      <c r="I18" s="3" t="str">
        <f>IF(H18&gt;J18,"○",IF(H18&lt;J18,"●"," "))</f>
        <v> </v>
      </c>
      <c r="J18" s="4"/>
      <c r="K18" s="3"/>
      <c r="L18" s="3" t="str">
        <f>IF(K18&gt;M18,"○",IF(K18&lt;M18,"●"," "))</f>
        <v> </v>
      </c>
      <c r="M18" s="4"/>
      <c r="N18" s="3"/>
      <c r="O18" s="3" t="str">
        <f>IF(N18&gt;P18,"○",IF(N18&lt;P18,"●"," "))</f>
        <v> </v>
      </c>
      <c r="P18" s="4"/>
      <c r="Q18" s="3"/>
      <c r="R18" s="3" t="str">
        <f>IF(Q18&gt;S18,"○",IF(Q18&lt;S18,"●"," "))</f>
        <v> </v>
      </c>
      <c r="S18" s="4"/>
      <c r="T18" s="8">
        <f t="shared" si="5"/>
        <v>0</v>
      </c>
      <c r="U18" s="8">
        <f t="shared" si="6"/>
        <v>0</v>
      </c>
      <c r="V18" s="8">
        <f t="shared" si="7"/>
        <v>0</v>
      </c>
      <c r="W18" s="7">
        <f t="shared" si="8"/>
        <v>0</v>
      </c>
      <c r="X18" s="7">
        <f>B18+H18+K18+N18+Q18</f>
        <v>0</v>
      </c>
      <c r="Y18" s="7">
        <f>D18+J18+M18+P18+S18</f>
        <v>0</v>
      </c>
      <c r="Z18" s="29">
        <f t="shared" si="9"/>
        <v>0</v>
      </c>
      <c r="AA18" s="8"/>
      <c r="AB18" s="2"/>
      <c r="AC18" s="2"/>
      <c r="AD18" s="2"/>
      <c r="AE18" s="9"/>
    </row>
    <row r="19" spans="1:31" s="14" customFormat="1" ht="18" customHeight="1">
      <c r="A19" s="20" t="s">
        <v>89</v>
      </c>
      <c r="B19" s="11">
        <f>J17</f>
        <v>0</v>
      </c>
      <c r="C19" s="3" t="str">
        <f>IF(B19&gt;D19,"○",IF(B19&lt;D19,"●"," "))</f>
        <v> </v>
      </c>
      <c r="D19" s="19">
        <f>H17</f>
        <v>0</v>
      </c>
      <c r="E19" s="11">
        <f>J18</f>
        <v>0</v>
      </c>
      <c r="F19" s="3" t="str">
        <f>IF(E19&gt;G19,"○",IF(E19&lt;G19,"●"," "))</f>
        <v> </v>
      </c>
      <c r="G19" s="10">
        <f>H18</f>
        <v>0</v>
      </c>
      <c r="H19" s="36"/>
      <c r="I19" s="37"/>
      <c r="J19" s="38"/>
      <c r="K19" s="11"/>
      <c r="L19" s="3" t="str">
        <f>IF(K19&gt;M19,"○",IF(K19&lt;M19,"●"," "))</f>
        <v> </v>
      </c>
      <c r="M19" s="10"/>
      <c r="N19" s="11"/>
      <c r="O19" s="3" t="str">
        <f>IF(N19&gt;P19,"○",IF(N19&lt;P19,"●"," "))</f>
        <v> </v>
      </c>
      <c r="P19" s="10"/>
      <c r="Q19" s="11"/>
      <c r="R19" s="3" t="str">
        <f>IF(Q19&gt;S19,"○",IF(Q19&lt;S19,"●"," "))</f>
        <v> </v>
      </c>
      <c r="S19" s="10"/>
      <c r="T19" s="8">
        <f t="shared" si="5"/>
        <v>0</v>
      </c>
      <c r="U19" s="8">
        <f t="shared" si="6"/>
        <v>0</v>
      </c>
      <c r="V19" s="8">
        <f t="shared" si="7"/>
        <v>0</v>
      </c>
      <c r="W19" s="7">
        <f t="shared" si="8"/>
        <v>0</v>
      </c>
      <c r="X19" s="7">
        <f>E19+B19+K19+N19+Q19</f>
        <v>0</v>
      </c>
      <c r="Y19" s="7">
        <f>G19+D19+M19+P19+S19</f>
        <v>0</v>
      </c>
      <c r="Z19" s="29">
        <f t="shared" si="9"/>
        <v>0</v>
      </c>
      <c r="AA19" s="8"/>
      <c r="AB19" s="2"/>
      <c r="AC19" s="2"/>
      <c r="AD19" s="2"/>
      <c r="AE19" s="9"/>
    </row>
    <row r="20" spans="1:31" s="14" customFormat="1" ht="18" customHeight="1">
      <c r="A20" s="5" t="s">
        <v>46</v>
      </c>
      <c r="B20" s="7">
        <f>M17</f>
        <v>0</v>
      </c>
      <c r="C20" s="3" t="str">
        <f>IF(B20&gt;D20,"○",IF(B20&lt;D20,"●"," "))</f>
        <v> </v>
      </c>
      <c r="D20" s="4">
        <f>K17</f>
        <v>0</v>
      </c>
      <c r="E20" s="7">
        <f>M18</f>
        <v>0</v>
      </c>
      <c r="F20" s="3" t="str">
        <f>IF(E20&gt;G20,"○",IF(E20&lt;G20,"●"," "))</f>
        <v> </v>
      </c>
      <c r="G20" s="4">
        <f>K18</f>
        <v>0</v>
      </c>
      <c r="H20" s="3">
        <f>M19</f>
        <v>0</v>
      </c>
      <c r="I20" s="3" t="str">
        <f>IF(H20&gt;J20,"○",IF(H20&lt;J20,"●"," "))</f>
        <v> </v>
      </c>
      <c r="J20" s="4">
        <f>K19</f>
        <v>0</v>
      </c>
      <c r="K20" s="36"/>
      <c r="L20" s="37"/>
      <c r="M20" s="38"/>
      <c r="N20" s="3"/>
      <c r="O20" s="3" t="str">
        <f>IF(N20&gt;P20,"○",IF(N20&lt;P20,"●"," "))</f>
        <v> </v>
      </c>
      <c r="P20" s="4"/>
      <c r="Q20" s="3"/>
      <c r="R20" s="3" t="str">
        <f>IF(Q20&gt;S20,"○",IF(Q20&lt;S20,"●"," "))</f>
        <v> </v>
      </c>
      <c r="S20" s="4"/>
      <c r="T20" s="8">
        <f t="shared" si="5"/>
        <v>0</v>
      </c>
      <c r="U20" s="8">
        <f t="shared" si="6"/>
        <v>0</v>
      </c>
      <c r="V20" s="8">
        <f t="shared" si="7"/>
        <v>0</v>
      </c>
      <c r="W20" s="7">
        <f t="shared" si="8"/>
        <v>0</v>
      </c>
      <c r="X20" s="7">
        <f>E20+H20+B20+N20+Q20</f>
        <v>0</v>
      </c>
      <c r="Y20" s="7">
        <f>G20+J20+D20+P20+S20</f>
        <v>0</v>
      </c>
      <c r="Z20" s="29">
        <f t="shared" si="9"/>
        <v>0</v>
      </c>
      <c r="AA20" s="8"/>
      <c r="AB20" s="2"/>
      <c r="AC20" s="2"/>
      <c r="AD20" s="2"/>
      <c r="AE20" s="9"/>
    </row>
    <row r="21" spans="1:31" s="14" customFormat="1" ht="18" customHeight="1">
      <c r="A21" s="5" t="s">
        <v>26</v>
      </c>
      <c r="B21" s="7">
        <f>P17</f>
        <v>0</v>
      </c>
      <c r="C21" s="3" t="str">
        <f>IF(B21&gt;D21,"○",IF(B21&lt;D21,"●"," "))</f>
        <v> </v>
      </c>
      <c r="D21" s="4">
        <f>N17</f>
        <v>0</v>
      </c>
      <c r="E21" s="7">
        <f>P18</f>
        <v>0</v>
      </c>
      <c r="F21" s="3" t="str">
        <f>IF(E21&gt;G21,"○",IF(E21&lt;G21,"●"," "))</f>
        <v> </v>
      </c>
      <c r="G21" s="4">
        <f>N18</f>
        <v>0</v>
      </c>
      <c r="H21" s="3">
        <f>P19</f>
        <v>0</v>
      </c>
      <c r="I21" s="3" t="str">
        <f>IF(H21&gt;J21,"○",IF(H21&lt;J21,"●"," "))</f>
        <v> </v>
      </c>
      <c r="J21" s="4">
        <f>N19</f>
        <v>0</v>
      </c>
      <c r="K21" s="3">
        <f>P20</f>
        <v>0</v>
      </c>
      <c r="L21" s="3" t="str">
        <f>IF(K21&gt;M21,"○",IF(K21&lt;M21,"●"," "))</f>
        <v> </v>
      </c>
      <c r="M21" s="4">
        <f>N20</f>
        <v>0</v>
      </c>
      <c r="N21" s="36"/>
      <c r="O21" s="37"/>
      <c r="P21" s="38"/>
      <c r="Q21" s="3"/>
      <c r="R21" s="3" t="str">
        <f>IF(Q21&gt;S21,"○",IF(Q21&lt;S21,"●"," "))</f>
        <v> </v>
      </c>
      <c r="S21" s="4"/>
      <c r="T21" s="8">
        <f t="shared" si="5"/>
        <v>0</v>
      </c>
      <c r="U21" s="8">
        <f t="shared" si="6"/>
        <v>0</v>
      </c>
      <c r="V21" s="8">
        <f t="shared" si="7"/>
        <v>0</v>
      </c>
      <c r="W21" s="7">
        <f t="shared" si="8"/>
        <v>0</v>
      </c>
      <c r="X21" s="7">
        <f>E21+H21+K21+B21+Q21</f>
        <v>0</v>
      </c>
      <c r="Y21" s="7">
        <f>G21+J21+M21+D21+S21</f>
        <v>0</v>
      </c>
      <c r="Z21" s="29">
        <f t="shared" si="9"/>
        <v>0</v>
      </c>
      <c r="AA21" s="8"/>
      <c r="AB21" s="2"/>
      <c r="AC21" s="2"/>
      <c r="AD21" s="2"/>
      <c r="AE21" s="12"/>
    </row>
    <row r="22" spans="1:31" s="14" customFormat="1" ht="18" customHeight="1">
      <c r="A22" s="5"/>
      <c r="B22" s="7">
        <f>S17</f>
        <v>0</v>
      </c>
      <c r="C22" s="3" t="str">
        <f>IF(B22&gt;D22,"○",IF(B22&lt;D22,"●"," "))</f>
        <v> </v>
      </c>
      <c r="D22" s="4">
        <f>Q17</f>
        <v>0</v>
      </c>
      <c r="E22" s="7">
        <f>S18</f>
        <v>0</v>
      </c>
      <c r="F22" s="3" t="str">
        <f>IF(E22&gt;G22,"○",IF(E22&lt;G22,"●"," "))</f>
        <v> </v>
      </c>
      <c r="G22" s="4">
        <f>Q18</f>
        <v>0</v>
      </c>
      <c r="H22" s="3">
        <f>S19</f>
        <v>0</v>
      </c>
      <c r="I22" s="3" t="str">
        <f>IF(H22&gt;J22,"○",IF(H22&lt;J22,"●"," "))</f>
        <v> </v>
      </c>
      <c r="J22" s="4">
        <f>Q19</f>
        <v>0</v>
      </c>
      <c r="K22" s="3">
        <f>S20</f>
        <v>0</v>
      </c>
      <c r="L22" s="3" t="str">
        <f>IF(K22&gt;M22,"○",IF(K22&lt;M22,"●"," "))</f>
        <v> </v>
      </c>
      <c r="M22" s="4">
        <f>Q20</f>
        <v>0</v>
      </c>
      <c r="N22" s="7">
        <f>S21</f>
        <v>0</v>
      </c>
      <c r="O22" s="26" t="str">
        <f>IF(N22&gt;P22,"○",IF(N22&lt;P22,"●"," "))</f>
        <v> </v>
      </c>
      <c r="P22" s="25">
        <f>Q21</f>
        <v>0</v>
      </c>
      <c r="Q22" s="36"/>
      <c r="R22" s="39"/>
      <c r="S22" s="40"/>
      <c r="T22" s="8">
        <f t="shared" si="5"/>
        <v>0</v>
      </c>
      <c r="U22" s="8">
        <f t="shared" si="6"/>
        <v>0</v>
      </c>
      <c r="V22" s="8">
        <f t="shared" si="7"/>
        <v>0</v>
      </c>
      <c r="W22" s="7">
        <f t="shared" si="8"/>
        <v>0</v>
      </c>
      <c r="X22" s="7">
        <f>E22+H22+K22+B22+N22</f>
        <v>0</v>
      </c>
      <c r="Y22" s="7">
        <f>G22+J22+M22+D22+P22</f>
        <v>0</v>
      </c>
      <c r="Z22" s="29">
        <f t="shared" si="9"/>
        <v>0</v>
      </c>
      <c r="AA22" s="8"/>
      <c r="AB22" s="2"/>
      <c r="AC22" s="2"/>
      <c r="AD22" s="2"/>
      <c r="AE22" s="12"/>
    </row>
    <row r="23" spans="1:31" s="14" customFormat="1" ht="18" customHeight="1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/>
      <c r="P23" s="27"/>
      <c r="Q23" s="6"/>
      <c r="R23" s="6"/>
      <c r="S23" s="6"/>
      <c r="T23" s="6"/>
      <c r="U23" s="6"/>
      <c r="V23" s="6"/>
      <c r="W23" s="6"/>
      <c r="X23" s="6"/>
      <c r="Y23" s="6"/>
      <c r="Z23" s="30"/>
      <c r="AA23" s="9"/>
      <c r="AB23" s="2"/>
      <c r="AC23" s="2"/>
      <c r="AD23" s="2"/>
      <c r="AE23" s="12"/>
    </row>
    <row r="24" spans="1:27" s="14" customFormat="1" ht="18" customHeight="1">
      <c r="A24" s="21" t="s">
        <v>62</v>
      </c>
      <c r="B24" s="13"/>
      <c r="C24" s="13"/>
      <c r="D24" s="13"/>
      <c r="E24" s="13" t="s">
        <v>11</v>
      </c>
      <c r="F24" s="13"/>
      <c r="G24" s="14" t="s">
        <v>43</v>
      </c>
      <c r="N24" s="24"/>
      <c r="O24" s="13"/>
      <c r="Z24" s="17"/>
      <c r="AA24" s="12"/>
    </row>
    <row r="25" spans="1:31" s="14" customFormat="1" ht="18" customHeight="1">
      <c r="A25" s="18"/>
      <c r="B25" s="33" t="str">
        <f>A26</f>
        <v>甲子園SS</v>
      </c>
      <c r="C25" s="34"/>
      <c r="D25" s="35"/>
      <c r="E25" s="33" t="str">
        <f>A27</f>
        <v>K.S.FC</v>
      </c>
      <c r="F25" s="34"/>
      <c r="G25" s="35"/>
      <c r="H25" s="33" t="str">
        <f>A28</f>
        <v>高木SC</v>
      </c>
      <c r="I25" s="34"/>
      <c r="J25" s="35"/>
      <c r="K25" s="33" t="str">
        <f>A29</f>
        <v>南甲子園SC　A</v>
      </c>
      <c r="L25" s="34"/>
      <c r="M25" s="35"/>
      <c r="N25" s="33" t="str">
        <f>A30</f>
        <v>甲子園浜SC</v>
      </c>
      <c r="O25" s="34"/>
      <c r="P25" s="35"/>
      <c r="Q25" s="33">
        <f>A31</f>
        <v>0</v>
      </c>
      <c r="R25" s="34"/>
      <c r="S25" s="35"/>
      <c r="T25" s="8" t="s">
        <v>5</v>
      </c>
      <c r="U25" s="8" t="s">
        <v>6</v>
      </c>
      <c r="V25" s="8" t="s">
        <v>7</v>
      </c>
      <c r="W25" s="7" t="s">
        <v>1</v>
      </c>
      <c r="X25" s="7" t="s">
        <v>3</v>
      </c>
      <c r="Y25" s="7" t="s">
        <v>4</v>
      </c>
      <c r="Z25" s="29" t="s">
        <v>2</v>
      </c>
      <c r="AA25" s="8" t="s">
        <v>8</v>
      </c>
      <c r="AB25" s="2"/>
      <c r="AC25" s="12"/>
      <c r="AD25" s="2"/>
      <c r="AE25" s="12"/>
    </row>
    <row r="26" spans="1:31" s="14" customFormat="1" ht="18" customHeight="1">
      <c r="A26" s="20" t="s">
        <v>68</v>
      </c>
      <c r="B26" s="36"/>
      <c r="C26" s="37"/>
      <c r="D26" s="38"/>
      <c r="E26" s="3"/>
      <c r="F26" s="3" t="str">
        <f>IF(E26&gt;G26,"○",IF(E26&lt;G26,"●"," "))</f>
        <v> </v>
      </c>
      <c r="G26" s="4"/>
      <c r="H26" s="3"/>
      <c r="I26" s="3" t="str">
        <f>IF(H26&gt;J26,"○",IF(H26&lt;J26,"●"," "))</f>
        <v> </v>
      </c>
      <c r="J26" s="4"/>
      <c r="K26" s="3"/>
      <c r="L26" s="3" t="str">
        <f>IF(K26&gt;M26,"○",IF(K26&lt;M26,"●"," "))</f>
        <v> </v>
      </c>
      <c r="M26" s="4"/>
      <c r="N26" s="3"/>
      <c r="O26" s="3" t="str">
        <f>IF(N26&gt;P26,"○",IF(N26&lt;P26,"●"," "))</f>
        <v> </v>
      </c>
      <c r="P26" s="4"/>
      <c r="Q26" s="3"/>
      <c r="R26" s="3" t="str">
        <f>IF(Q26&gt;S26,"○",IF(Q26&lt;S26,"●"," "))</f>
        <v> </v>
      </c>
      <c r="S26" s="4"/>
      <c r="T26" s="8">
        <f aca="true" t="shared" si="10" ref="T26:T31">COUNTIF(B26:S26,"○")</f>
        <v>0</v>
      </c>
      <c r="U26" s="8">
        <f aca="true" t="shared" si="11" ref="U26:U31">COUNTIF(B26:S26,"△")</f>
        <v>0</v>
      </c>
      <c r="V26" s="8">
        <f aca="true" t="shared" si="12" ref="V26:V31">COUNTIF(B26:S26,"●")</f>
        <v>0</v>
      </c>
      <c r="W26" s="7">
        <f aca="true" t="shared" si="13" ref="W26:W31">T26*3+U26</f>
        <v>0</v>
      </c>
      <c r="X26" s="7">
        <f>E26+H26+K26+N26+Q26</f>
        <v>0</v>
      </c>
      <c r="Y26" s="7">
        <f>G26+J26+M26+P26+S26</f>
        <v>0</v>
      </c>
      <c r="Z26" s="29">
        <f aca="true" t="shared" si="14" ref="Z26:Z31">X26-Y26</f>
        <v>0</v>
      </c>
      <c r="AA26" s="8"/>
      <c r="AB26" s="2"/>
      <c r="AC26" s="2"/>
      <c r="AD26" s="2"/>
      <c r="AE26" s="9"/>
    </row>
    <row r="27" spans="1:31" s="14" customFormat="1" ht="18" customHeight="1">
      <c r="A27" s="20" t="s">
        <v>69</v>
      </c>
      <c r="B27" s="3">
        <f>G26</f>
        <v>0</v>
      </c>
      <c r="C27" s="3" t="str">
        <f>IF(B27&gt;D27,"○",IF(B27&lt;D27,"●"," "))</f>
        <v> </v>
      </c>
      <c r="D27" s="4">
        <f>E26</f>
        <v>0</v>
      </c>
      <c r="E27" s="36"/>
      <c r="F27" s="37"/>
      <c r="G27" s="38"/>
      <c r="H27" s="7"/>
      <c r="I27" s="3" t="str">
        <f>IF(H27&gt;J27,"○",IF(H27&lt;J27,"●"," "))</f>
        <v> </v>
      </c>
      <c r="J27" s="4"/>
      <c r="K27" s="3"/>
      <c r="L27" s="3" t="str">
        <f>IF(K27&gt;M27,"○",IF(K27&lt;M27,"●"," "))</f>
        <v> </v>
      </c>
      <c r="M27" s="4"/>
      <c r="N27" s="3"/>
      <c r="O27" s="3" t="str">
        <f>IF(N27&gt;P27,"○",IF(N27&lt;P27,"●"," "))</f>
        <v> </v>
      </c>
      <c r="P27" s="4"/>
      <c r="Q27" s="3"/>
      <c r="R27" s="3" t="str">
        <f>IF(Q27&gt;S27,"○",IF(Q27&lt;S27,"●"," "))</f>
        <v> </v>
      </c>
      <c r="S27" s="4"/>
      <c r="T27" s="8">
        <f t="shared" si="10"/>
        <v>0</v>
      </c>
      <c r="U27" s="8">
        <f t="shared" si="11"/>
        <v>0</v>
      </c>
      <c r="V27" s="8">
        <f t="shared" si="12"/>
        <v>0</v>
      </c>
      <c r="W27" s="7">
        <f t="shared" si="13"/>
        <v>0</v>
      </c>
      <c r="X27" s="7">
        <f>B27+H27+K27+N27+Q27</f>
        <v>0</v>
      </c>
      <c r="Y27" s="7">
        <f>D27+J27+M27+P27+S27</f>
        <v>0</v>
      </c>
      <c r="Z27" s="29">
        <f t="shared" si="14"/>
        <v>0</v>
      </c>
      <c r="AA27" s="8"/>
      <c r="AB27" s="2"/>
      <c r="AC27" s="2"/>
      <c r="AD27" s="2"/>
      <c r="AE27" s="9"/>
    </row>
    <row r="28" spans="1:31" s="14" customFormat="1" ht="18" customHeight="1">
      <c r="A28" s="20" t="s">
        <v>47</v>
      </c>
      <c r="B28" s="11">
        <f>J26</f>
        <v>0</v>
      </c>
      <c r="C28" s="3" t="str">
        <f>IF(B28&gt;D28,"○",IF(B28&lt;D28,"●"," "))</f>
        <v> </v>
      </c>
      <c r="D28" s="19">
        <f>H26</f>
        <v>0</v>
      </c>
      <c r="E28" s="11">
        <f>J27</f>
        <v>0</v>
      </c>
      <c r="F28" s="3" t="str">
        <f>IF(E28&gt;G28,"○",IF(E28&lt;G28,"●"," "))</f>
        <v> </v>
      </c>
      <c r="G28" s="10">
        <f>H27</f>
        <v>0</v>
      </c>
      <c r="H28" s="36"/>
      <c r="I28" s="37"/>
      <c r="J28" s="38"/>
      <c r="K28" s="11"/>
      <c r="L28" s="3" t="str">
        <f>IF(K28&gt;M28,"○",IF(K28&lt;M28,"●"," "))</f>
        <v> </v>
      </c>
      <c r="M28" s="10"/>
      <c r="N28" s="11"/>
      <c r="O28" s="3" t="str">
        <f>IF(N28&gt;P28,"○",IF(N28&lt;P28,"●"," "))</f>
        <v> </v>
      </c>
      <c r="P28" s="10"/>
      <c r="Q28" s="11"/>
      <c r="R28" s="3" t="str">
        <f>IF(Q28&gt;S28,"○",IF(Q28&lt;S28,"●"," "))</f>
        <v> </v>
      </c>
      <c r="S28" s="10"/>
      <c r="T28" s="8">
        <f t="shared" si="10"/>
        <v>0</v>
      </c>
      <c r="U28" s="8">
        <f t="shared" si="11"/>
        <v>0</v>
      </c>
      <c r="V28" s="8">
        <f t="shared" si="12"/>
        <v>0</v>
      </c>
      <c r="W28" s="7">
        <f t="shared" si="13"/>
        <v>0</v>
      </c>
      <c r="X28" s="7">
        <f>E28+B28+K28+N28+Q28</f>
        <v>0</v>
      </c>
      <c r="Y28" s="7">
        <f>G28+D28+M28+P28+S28</f>
        <v>0</v>
      </c>
      <c r="Z28" s="29">
        <f t="shared" si="14"/>
        <v>0</v>
      </c>
      <c r="AA28" s="8"/>
      <c r="AB28" s="2"/>
      <c r="AC28" s="2"/>
      <c r="AD28" s="2"/>
      <c r="AE28" s="9"/>
    </row>
    <row r="29" spans="1:31" s="14" customFormat="1" ht="18" customHeight="1">
      <c r="A29" s="5" t="s">
        <v>70</v>
      </c>
      <c r="B29" s="7">
        <f>M26</f>
        <v>0</v>
      </c>
      <c r="C29" s="3" t="str">
        <f>IF(B29&gt;D29,"○",IF(B29&lt;D29,"●"," "))</f>
        <v> </v>
      </c>
      <c r="D29" s="4">
        <f>K26</f>
        <v>0</v>
      </c>
      <c r="E29" s="7">
        <f>M27</f>
        <v>0</v>
      </c>
      <c r="F29" s="3" t="str">
        <f>IF(E29&gt;G29,"○",IF(E29&lt;G29,"●"," "))</f>
        <v> </v>
      </c>
      <c r="G29" s="4">
        <f>K27</f>
        <v>0</v>
      </c>
      <c r="H29" s="3">
        <f>M28</f>
        <v>0</v>
      </c>
      <c r="I29" s="3" t="str">
        <f>IF(H29&gt;J29,"○",IF(H29&lt;J29,"●"," "))</f>
        <v> </v>
      </c>
      <c r="J29" s="4">
        <f>K28</f>
        <v>0</v>
      </c>
      <c r="K29" s="36"/>
      <c r="L29" s="37"/>
      <c r="M29" s="38"/>
      <c r="N29" s="3"/>
      <c r="O29" s="3" t="str">
        <f>IF(N29&gt;P29,"○",IF(N29&lt;P29,"●"," "))</f>
        <v> </v>
      </c>
      <c r="P29" s="4"/>
      <c r="Q29" s="3"/>
      <c r="R29" s="3" t="str">
        <f>IF(Q29&gt;S29,"○",IF(Q29&lt;S29,"●"," "))</f>
        <v> </v>
      </c>
      <c r="S29" s="4"/>
      <c r="T29" s="8">
        <f t="shared" si="10"/>
        <v>0</v>
      </c>
      <c r="U29" s="8">
        <f t="shared" si="11"/>
        <v>0</v>
      </c>
      <c r="V29" s="8">
        <f t="shared" si="12"/>
        <v>0</v>
      </c>
      <c r="W29" s="7">
        <f t="shared" si="13"/>
        <v>0</v>
      </c>
      <c r="X29" s="7">
        <f>E29+H29+B29+N29+Q29</f>
        <v>0</v>
      </c>
      <c r="Y29" s="7">
        <f>G29+J29+D29+P29+S29</f>
        <v>0</v>
      </c>
      <c r="Z29" s="29">
        <f t="shared" si="14"/>
        <v>0</v>
      </c>
      <c r="AA29" s="8"/>
      <c r="AB29" s="2"/>
      <c r="AC29" s="2"/>
      <c r="AD29" s="2"/>
      <c r="AE29" s="9"/>
    </row>
    <row r="30" spans="1:31" s="14" customFormat="1" ht="18" customHeight="1">
      <c r="A30" s="5" t="s">
        <v>43</v>
      </c>
      <c r="B30" s="7">
        <f>P26</f>
        <v>0</v>
      </c>
      <c r="C30" s="3" t="str">
        <f>IF(B30&gt;D30,"○",IF(B30&lt;D30,"●"," "))</f>
        <v> </v>
      </c>
      <c r="D30" s="4">
        <f>N26</f>
        <v>0</v>
      </c>
      <c r="E30" s="7">
        <f>P27</f>
        <v>0</v>
      </c>
      <c r="F30" s="3" t="str">
        <f>IF(E30&gt;G30,"○",IF(E30&lt;G30,"●"," "))</f>
        <v> </v>
      </c>
      <c r="G30" s="4">
        <f>N27</f>
        <v>0</v>
      </c>
      <c r="H30" s="3">
        <f>P28</f>
        <v>0</v>
      </c>
      <c r="I30" s="3" t="str">
        <f>IF(H30&gt;J30,"○",IF(H30&lt;J30,"●"," "))</f>
        <v> </v>
      </c>
      <c r="J30" s="4">
        <f>N28</f>
        <v>0</v>
      </c>
      <c r="K30" s="3">
        <f>P29</f>
        <v>0</v>
      </c>
      <c r="L30" s="3" t="str">
        <f>IF(K30&gt;M30,"○",IF(K30&lt;M30,"●"," "))</f>
        <v> </v>
      </c>
      <c r="M30" s="4">
        <f>N29</f>
        <v>0</v>
      </c>
      <c r="N30" s="36"/>
      <c r="O30" s="37"/>
      <c r="P30" s="38"/>
      <c r="Q30" s="3"/>
      <c r="R30" s="3" t="str">
        <f>IF(Q30&gt;S30,"○",IF(Q30&lt;S30,"●"," "))</f>
        <v> </v>
      </c>
      <c r="S30" s="4"/>
      <c r="T30" s="8">
        <f t="shared" si="10"/>
        <v>0</v>
      </c>
      <c r="U30" s="8">
        <f t="shared" si="11"/>
        <v>0</v>
      </c>
      <c r="V30" s="8">
        <f t="shared" si="12"/>
        <v>0</v>
      </c>
      <c r="W30" s="7">
        <f t="shared" si="13"/>
        <v>0</v>
      </c>
      <c r="X30" s="7">
        <f>E30+H30+K30+B30+Q30</f>
        <v>0</v>
      </c>
      <c r="Y30" s="7">
        <f>G30+J30+M30+D30+S30</f>
        <v>0</v>
      </c>
      <c r="Z30" s="29">
        <f t="shared" si="14"/>
        <v>0</v>
      </c>
      <c r="AA30" s="8"/>
      <c r="AB30" s="2"/>
      <c r="AC30" s="2"/>
      <c r="AD30" s="2"/>
      <c r="AE30" s="12"/>
    </row>
    <row r="31" spans="1:31" s="14" customFormat="1" ht="18" customHeight="1">
      <c r="A31" s="5"/>
      <c r="B31" s="7">
        <f>S26</f>
        <v>0</v>
      </c>
      <c r="C31" s="3" t="str">
        <f>IF(B31&gt;D31,"○",IF(B31&lt;D31,"●"," "))</f>
        <v> </v>
      </c>
      <c r="D31" s="4">
        <f>Q26</f>
        <v>0</v>
      </c>
      <c r="E31" s="7">
        <f>S27</f>
        <v>0</v>
      </c>
      <c r="F31" s="3" t="str">
        <f>IF(E31&gt;G31,"○",IF(E31&lt;G31,"●"," "))</f>
        <v> </v>
      </c>
      <c r="G31" s="4">
        <f>Q27</f>
        <v>0</v>
      </c>
      <c r="H31" s="3">
        <f>S28</f>
        <v>0</v>
      </c>
      <c r="I31" s="3" t="str">
        <f>IF(H31&gt;J31,"○",IF(H31&lt;J31,"●"," "))</f>
        <v> </v>
      </c>
      <c r="J31" s="4">
        <f>Q28</f>
        <v>0</v>
      </c>
      <c r="K31" s="3">
        <f>S29</f>
        <v>0</v>
      </c>
      <c r="L31" s="3" t="str">
        <f>IF(K31&gt;M31,"○",IF(K31&lt;M31,"●"," "))</f>
        <v> </v>
      </c>
      <c r="M31" s="4">
        <f>Q29</f>
        <v>0</v>
      </c>
      <c r="N31" s="7">
        <f>S30</f>
        <v>0</v>
      </c>
      <c r="O31" s="26" t="str">
        <f>IF(N31&gt;P31,"○",IF(N31&lt;P31,"●"," "))</f>
        <v> </v>
      </c>
      <c r="P31" s="25">
        <f>Q30</f>
        <v>0</v>
      </c>
      <c r="Q31" s="36"/>
      <c r="R31" s="39"/>
      <c r="S31" s="40"/>
      <c r="T31" s="8">
        <f t="shared" si="10"/>
        <v>0</v>
      </c>
      <c r="U31" s="8">
        <f t="shared" si="11"/>
        <v>0</v>
      </c>
      <c r="V31" s="8">
        <f t="shared" si="12"/>
        <v>0</v>
      </c>
      <c r="W31" s="7">
        <f t="shared" si="13"/>
        <v>0</v>
      </c>
      <c r="X31" s="7">
        <f>E31+H31+K31+B31+N31</f>
        <v>0</v>
      </c>
      <c r="Y31" s="7">
        <f>G31+J31+M31+D31+P31</f>
        <v>0</v>
      </c>
      <c r="Z31" s="29">
        <f t="shared" si="14"/>
        <v>0</v>
      </c>
      <c r="AA31" s="8"/>
      <c r="AB31" s="2"/>
      <c r="AC31" s="2"/>
      <c r="AD31" s="2"/>
      <c r="AE31" s="12"/>
    </row>
    <row r="32" spans="1:31" s="14" customFormat="1" ht="18" customHeight="1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/>
      <c r="P32" s="27"/>
      <c r="Q32" s="6"/>
      <c r="R32" s="6"/>
      <c r="S32" s="9"/>
      <c r="T32" s="9"/>
      <c r="U32" s="9"/>
      <c r="V32" s="9"/>
      <c r="W32" s="9"/>
      <c r="X32" s="9"/>
      <c r="Y32" s="9"/>
      <c r="Z32" s="31"/>
      <c r="AA32" s="9"/>
      <c r="AB32" s="2"/>
      <c r="AC32" s="2"/>
      <c r="AD32" s="2"/>
      <c r="AE32" s="12"/>
    </row>
    <row r="33" spans="1:27" s="14" customFormat="1" ht="18" customHeight="1">
      <c r="A33" s="21" t="s">
        <v>63</v>
      </c>
      <c r="B33" s="13"/>
      <c r="C33" s="13"/>
      <c r="D33" s="13"/>
      <c r="E33" s="13" t="s">
        <v>11</v>
      </c>
      <c r="F33" s="13"/>
      <c r="G33" s="14" t="s">
        <v>27</v>
      </c>
      <c r="N33" s="24"/>
      <c r="O33" s="13"/>
      <c r="Z33" s="17"/>
      <c r="AA33" s="12"/>
    </row>
    <row r="34" spans="1:31" s="14" customFormat="1" ht="18" customHeight="1">
      <c r="A34" s="18"/>
      <c r="B34" s="33" t="str">
        <f>A35</f>
        <v>安井SCブルー</v>
      </c>
      <c r="C34" s="34"/>
      <c r="D34" s="35"/>
      <c r="E34" s="33" t="str">
        <f>A36</f>
        <v>春風JFC　春</v>
      </c>
      <c r="F34" s="34"/>
      <c r="G34" s="35"/>
      <c r="H34" s="33" t="str">
        <f>A37</f>
        <v>上甲子園SC</v>
      </c>
      <c r="I34" s="34"/>
      <c r="J34" s="35"/>
      <c r="K34" s="33" t="str">
        <f>A38</f>
        <v>西宮浜JFC</v>
      </c>
      <c r="L34" s="34"/>
      <c r="M34" s="35"/>
      <c r="N34" s="33" t="str">
        <f>A39</f>
        <v>上ヶ原南SC</v>
      </c>
      <c r="O34" s="34"/>
      <c r="P34" s="35"/>
      <c r="Q34" s="33">
        <f>A40</f>
        <v>0</v>
      </c>
      <c r="R34" s="34"/>
      <c r="S34" s="35"/>
      <c r="T34" s="8" t="s">
        <v>5</v>
      </c>
      <c r="U34" s="8" t="s">
        <v>6</v>
      </c>
      <c r="V34" s="8" t="s">
        <v>7</v>
      </c>
      <c r="W34" s="7" t="s">
        <v>1</v>
      </c>
      <c r="X34" s="7" t="s">
        <v>3</v>
      </c>
      <c r="Y34" s="7" t="s">
        <v>4</v>
      </c>
      <c r="Z34" s="29" t="s">
        <v>2</v>
      </c>
      <c r="AA34" s="8" t="s">
        <v>8</v>
      </c>
      <c r="AB34" s="2"/>
      <c r="AC34" s="12"/>
      <c r="AD34" s="2"/>
      <c r="AE34" s="12"/>
    </row>
    <row r="35" spans="1:31" s="14" customFormat="1" ht="18" customHeight="1">
      <c r="A35" s="20" t="s">
        <v>91</v>
      </c>
      <c r="B35" s="36"/>
      <c r="C35" s="37"/>
      <c r="D35" s="38"/>
      <c r="E35" s="3"/>
      <c r="F35" s="3" t="str">
        <f>IF(E35&gt;G35,"○",IF(E35&lt;G35,"●"," "))</f>
        <v> </v>
      </c>
      <c r="G35" s="4"/>
      <c r="H35" s="3"/>
      <c r="I35" s="3" t="str">
        <f>IF(H35&gt;J35,"○",IF(H35&lt;J35,"●"," "))</f>
        <v> </v>
      </c>
      <c r="J35" s="4"/>
      <c r="K35" s="3"/>
      <c r="L35" s="3" t="str">
        <f>IF(K35&gt;M35,"○",IF(K35&lt;M35,"●"," "))</f>
        <v> </v>
      </c>
      <c r="M35" s="4"/>
      <c r="N35" s="3"/>
      <c r="O35" s="3" t="str">
        <f>IF(N35&gt;P35,"○",IF(N35&lt;P35,"●"," "))</f>
        <v> </v>
      </c>
      <c r="P35" s="4"/>
      <c r="Q35" s="3"/>
      <c r="R35" s="3" t="str">
        <f>IF(Q35&gt;S35,"○",IF(Q35&lt;S35,"●"," "))</f>
        <v> </v>
      </c>
      <c r="S35" s="4"/>
      <c r="T35" s="8">
        <f aca="true" t="shared" si="15" ref="T35:T40">COUNTIF(B35:S35,"○")</f>
        <v>0</v>
      </c>
      <c r="U35" s="8">
        <f aca="true" t="shared" si="16" ref="U35:U40">COUNTIF(B35:S35,"△")</f>
        <v>0</v>
      </c>
      <c r="V35" s="8">
        <f aca="true" t="shared" si="17" ref="V35:V40">COUNTIF(B35:S35,"●")</f>
        <v>0</v>
      </c>
      <c r="W35" s="7">
        <f aca="true" t="shared" si="18" ref="W35:W40">T35*3+U35</f>
        <v>0</v>
      </c>
      <c r="X35" s="7">
        <f>E35+H35+K35+N35+Q35</f>
        <v>0</v>
      </c>
      <c r="Y35" s="7">
        <f>G35+J35+M35+P35+S35</f>
        <v>0</v>
      </c>
      <c r="Z35" s="29">
        <f aca="true" t="shared" si="19" ref="Z35:Z40">X35-Y35</f>
        <v>0</v>
      </c>
      <c r="AA35" s="8"/>
      <c r="AB35" s="2"/>
      <c r="AC35" s="2"/>
      <c r="AD35" s="2"/>
      <c r="AE35" s="9"/>
    </row>
    <row r="36" spans="1:31" s="14" customFormat="1" ht="18" customHeight="1">
      <c r="A36" s="20" t="s">
        <v>90</v>
      </c>
      <c r="B36" s="3">
        <f>G35</f>
        <v>0</v>
      </c>
      <c r="C36" s="3" t="str">
        <f>IF(B36&gt;D36,"○",IF(B36&lt;D36,"●"," "))</f>
        <v> </v>
      </c>
      <c r="D36" s="4">
        <f>E35</f>
        <v>0</v>
      </c>
      <c r="E36" s="36"/>
      <c r="F36" s="37"/>
      <c r="G36" s="38"/>
      <c r="H36" s="7"/>
      <c r="I36" s="3" t="str">
        <f>IF(H36&gt;J36,"○",IF(H36&lt;J36,"●"," "))</f>
        <v> </v>
      </c>
      <c r="J36" s="4"/>
      <c r="K36" s="3"/>
      <c r="L36" s="3" t="str">
        <f>IF(K36&gt;M36,"○",IF(K36&lt;M36,"●"," "))</f>
        <v> </v>
      </c>
      <c r="M36" s="4"/>
      <c r="N36" s="3"/>
      <c r="O36" s="3" t="str">
        <f>IF(N36&gt;P36,"○",IF(N36&lt;P36,"●"," "))</f>
        <v> </v>
      </c>
      <c r="P36" s="4"/>
      <c r="Q36" s="3"/>
      <c r="R36" s="3" t="str">
        <f>IF(Q36&gt;S36,"○",IF(Q36&lt;S36,"●"," "))</f>
        <v> </v>
      </c>
      <c r="S36" s="4"/>
      <c r="T36" s="8">
        <f t="shared" si="15"/>
        <v>0</v>
      </c>
      <c r="U36" s="8">
        <f t="shared" si="16"/>
        <v>0</v>
      </c>
      <c r="V36" s="8">
        <f t="shared" si="17"/>
        <v>0</v>
      </c>
      <c r="W36" s="7">
        <f t="shared" si="18"/>
        <v>0</v>
      </c>
      <c r="X36" s="7">
        <f>B36+H36+K36+N36+Q36</f>
        <v>0</v>
      </c>
      <c r="Y36" s="7">
        <f>D36+J36+M36+P36+S36</f>
        <v>0</v>
      </c>
      <c r="Z36" s="29">
        <f t="shared" si="19"/>
        <v>0</v>
      </c>
      <c r="AA36" s="8"/>
      <c r="AB36" s="2"/>
      <c r="AC36" s="2"/>
      <c r="AD36" s="2"/>
      <c r="AE36" s="9"/>
    </row>
    <row r="37" spans="1:31" s="14" customFormat="1" ht="18" customHeight="1">
      <c r="A37" s="20" t="s">
        <v>37</v>
      </c>
      <c r="B37" s="11">
        <f>J35</f>
        <v>0</v>
      </c>
      <c r="C37" s="3" t="str">
        <f>IF(B37&gt;D37,"○",IF(B37&lt;D37,"●"," "))</f>
        <v> </v>
      </c>
      <c r="D37" s="19">
        <f>H35</f>
        <v>0</v>
      </c>
      <c r="E37" s="11">
        <f>J36</f>
        <v>0</v>
      </c>
      <c r="F37" s="3" t="str">
        <f>IF(E37&gt;G37,"○",IF(E37&lt;G37,"●"," "))</f>
        <v> </v>
      </c>
      <c r="G37" s="10">
        <f>H36</f>
        <v>0</v>
      </c>
      <c r="H37" s="36"/>
      <c r="I37" s="37"/>
      <c r="J37" s="38"/>
      <c r="K37" s="11"/>
      <c r="L37" s="3" t="str">
        <f>IF(K37&gt;M37,"○",IF(K37&lt;M37,"●"," "))</f>
        <v> </v>
      </c>
      <c r="M37" s="10"/>
      <c r="N37" s="11"/>
      <c r="O37" s="3" t="str">
        <f>IF(N37&gt;P37,"○",IF(N37&lt;P37,"●"," "))</f>
        <v> </v>
      </c>
      <c r="P37" s="10"/>
      <c r="Q37" s="11"/>
      <c r="R37" s="3" t="str">
        <f>IF(Q37&gt;S37,"○",IF(Q37&lt;S37,"●"," "))</f>
        <v> </v>
      </c>
      <c r="S37" s="10"/>
      <c r="T37" s="8">
        <f t="shared" si="15"/>
        <v>0</v>
      </c>
      <c r="U37" s="8">
        <f t="shared" si="16"/>
        <v>0</v>
      </c>
      <c r="V37" s="8">
        <f t="shared" si="17"/>
        <v>0</v>
      </c>
      <c r="W37" s="7">
        <f t="shared" si="18"/>
        <v>0</v>
      </c>
      <c r="X37" s="7">
        <f>E37+B37+K37+N37+Q37</f>
        <v>0</v>
      </c>
      <c r="Y37" s="7">
        <f>G37+D37+M37+P37+S37</f>
        <v>0</v>
      </c>
      <c r="Z37" s="29">
        <f t="shared" si="19"/>
        <v>0</v>
      </c>
      <c r="AA37" s="8"/>
      <c r="AB37" s="2"/>
      <c r="AC37" s="2"/>
      <c r="AD37" s="2"/>
      <c r="AE37" s="9"/>
    </row>
    <row r="38" spans="1:31" s="14" customFormat="1" ht="18" customHeight="1">
      <c r="A38" s="5" t="s">
        <v>71</v>
      </c>
      <c r="B38" s="7">
        <f>M35</f>
        <v>0</v>
      </c>
      <c r="C38" s="3" t="str">
        <f>IF(B38&gt;D38,"○",IF(B38&lt;D38,"●"," "))</f>
        <v> </v>
      </c>
      <c r="D38" s="4">
        <f>K35</f>
        <v>0</v>
      </c>
      <c r="E38" s="7">
        <f>M36</f>
        <v>0</v>
      </c>
      <c r="F38" s="3" t="str">
        <f>IF(E38&gt;G38,"○",IF(E38&lt;G38,"●"," "))</f>
        <v> </v>
      </c>
      <c r="G38" s="4">
        <f>K36</f>
        <v>0</v>
      </c>
      <c r="H38" s="3">
        <f>M37</f>
        <v>0</v>
      </c>
      <c r="I38" s="3" t="str">
        <f>IF(H38&gt;J38,"○",IF(H38&lt;J38,"●"," "))</f>
        <v> </v>
      </c>
      <c r="J38" s="4">
        <f>K37</f>
        <v>0</v>
      </c>
      <c r="K38" s="36"/>
      <c r="L38" s="37"/>
      <c r="M38" s="38"/>
      <c r="N38" s="3"/>
      <c r="O38" s="3" t="str">
        <f>IF(N38&gt;P38,"○",IF(N38&lt;P38,"●"," "))</f>
        <v> </v>
      </c>
      <c r="P38" s="4"/>
      <c r="Q38" s="3"/>
      <c r="R38" s="3" t="str">
        <f>IF(Q38&gt;S38,"○",IF(Q38&lt;S38,"●"," "))</f>
        <v> </v>
      </c>
      <c r="S38" s="4"/>
      <c r="T38" s="8">
        <f t="shared" si="15"/>
        <v>0</v>
      </c>
      <c r="U38" s="8">
        <f t="shared" si="16"/>
        <v>0</v>
      </c>
      <c r="V38" s="8">
        <f t="shared" si="17"/>
        <v>0</v>
      </c>
      <c r="W38" s="7">
        <f t="shared" si="18"/>
        <v>0</v>
      </c>
      <c r="X38" s="7">
        <f>E38+H38+B38+N38+Q38</f>
        <v>0</v>
      </c>
      <c r="Y38" s="7">
        <f>G38+J38+D38+P38+S38</f>
        <v>0</v>
      </c>
      <c r="Z38" s="29">
        <f t="shared" si="19"/>
        <v>0</v>
      </c>
      <c r="AA38" s="8"/>
      <c r="AB38" s="2"/>
      <c r="AC38" s="2"/>
      <c r="AD38" s="2"/>
      <c r="AE38" s="9"/>
    </row>
    <row r="39" spans="1:31" s="14" customFormat="1" ht="18" customHeight="1">
      <c r="A39" s="5" t="s">
        <v>72</v>
      </c>
      <c r="B39" s="7">
        <f>P35</f>
        <v>0</v>
      </c>
      <c r="C39" s="3" t="str">
        <f>IF(B39&gt;D39,"○",IF(B39&lt;D39,"●"," "))</f>
        <v> </v>
      </c>
      <c r="D39" s="4">
        <f>N35</f>
        <v>0</v>
      </c>
      <c r="E39" s="7">
        <f>P36</f>
        <v>0</v>
      </c>
      <c r="F39" s="3" t="str">
        <f>IF(E39&gt;G39,"○",IF(E39&lt;G39,"●"," "))</f>
        <v> </v>
      </c>
      <c r="G39" s="4">
        <f>N36</f>
        <v>0</v>
      </c>
      <c r="H39" s="3">
        <f>P37</f>
        <v>0</v>
      </c>
      <c r="I39" s="3" t="str">
        <f>IF(H39&gt;J39,"○",IF(H39&lt;J39,"●"," "))</f>
        <v> </v>
      </c>
      <c r="J39" s="4">
        <f>N37</f>
        <v>0</v>
      </c>
      <c r="K39" s="3">
        <f>P38</f>
        <v>0</v>
      </c>
      <c r="L39" s="3" t="str">
        <f>IF(K39&gt;M39,"○",IF(K39&lt;M39,"●"," "))</f>
        <v> </v>
      </c>
      <c r="M39" s="4">
        <f>N38</f>
        <v>0</v>
      </c>
      <c r="N39" s="36"/>
      <c r="O39" s="37"/>
      <c r="P39" s="38"/>
      <c r="Q39" s="3"/>
      <c r="R39" s="3" t="str">
        <f>IF(Q39&gt;S39,"○",IF(Q39&lt;S39,"●"," "))</f>
        <v> </v>
      </c>
      <c r="S39" s="4"/>
      <c r="T39" s="8">
        <f t="shared" si="15"/>
        <v>0</v>
      </c>
      <c r="U39" s="8">
        <f t="shared" si="16"/>
        <v>0</v>
      </c>
      <c r="V39" s="8">
        <f t="shared" si="17"/>
        <v>0</v>
      </c>
      <c r="W39" s="7">
        <f t="shared" si="18"/>
        <v>0</v>
      </c>
      <c r="X39" s="7">
        <f>E39+H39+K39+B39+Q39</f>
        <v>0</v>
      </c>
      <c r="Y39" s="7">
        <f>G39+J39+M39+D39+S39</f>
        <v>0</v>
      </c>
      <c r="Z39" s="29">
        <f t="shared" si="19"/>
        <v>0</v>
      </c>
      <c r="AA39" s="8"/>
      <c r="AB39" s="2"/>
      <c r="AC39" s="2"/>
      <c r="AD39" s="2"/>
      <c r="AE39" s="12"/>
    </row>
    <row r="40" spans="1:31" s="14" customFormat="1" ht="18" customHeight="1">
      <c r="A40" s="5"/>
      <c r="B40" s="7">
        <f>S35</f>
        <v>0</v>
      </c>
      <c r="C40" s="3" t="str">
        <f>IF(B40&gt;D40,"○",IF(B40&lt;D40,"●"," "))</f>
        <v> </v>
      </c>
      <c r="D40" s="4">
        <f>Q35</f>
        <v>0</v>
      </c>
      <c r="E40" s="7">
        <f>S36</f>
        <v>0</v>
      </c>
      <c r="F40" s="3" t="str">
        <f>IF(E40&gt;G40,"○",IF(E40&lt;G40,"●"," "))</f>
        <v> </v>
      </c>
      <c r="G40" s="4">
        <f>Q36</f>
        <v>0</v>
      </c>
      <c r="H40" s="3">
        <f>S37</f>
        <v>0</v>
      </c>
      <c r="I40" s="3" t="str">
        <f>IF(H40&gt;J40,"○",IF(H40&lt;J40,"●"," "))</f>
        <v> </v>
      </c>
      <c r="J40" s="4">
        <f>Q37</f>
        <v>0</v>
      </c>
      <c r="K40" s="3">
        <f>S38</f>
        <v>0</v>
      </c>
      <c r="L40" s="3" t="str">
        <f>IF(K40&gt;M40,"○",IF(K40&lt;M40,"●"," "))</f>
        <v> </v>
      </c>
      <c r="M40" s="4">
        <f>Q38</f>
        <v>0</v>
      </c>
      <c r="N40" s="7">
        <f>S39</f>
        <v>0</v>
      </c>
      <c r="O40" s="26" t="str">
        <f>IF(N40&gt;P40,"○",IF(N40&lt;P40,"●"," "))</f>
        <v> </v>
      </c>
      <c r="P40" s="25">
        <f>Q39</f>
        <v>0</v>
      </c>
      <c r="Q40" s="36"/>
      <c r="R40" s="39"/>
      <c r="S40" s="40"/>
      <c r="T40" s="8">
        <f t="shared" si="15"/>
        <v>0</v>
      </c>
      <c r="U40" s="8">
        <f t="shared" si="16"/>
        <v>0</v>
      </c>
      <c r="V40" s="8">
        <f t="shared" si="17"/>
        <v>0</v>
      </c>
      <c r="W40" s="7">
        <f t="shared" si="18"/>
        <v>0</v>
      </c>
      <c r="X40" s="7">
        <f>E40+H40+K40+B40+N40</f>
        <v>0</v>
      </c>
      <c r="Y40" s="7">
        <f>G40+J40+M40+D40+P40</f>
        <v>0</v>
      </c>
      <c r="Z40" s="29">
        <f t="shared" si="19"/>
        <v>0</v>
      </c>
      <c r="AA40" s="8"/>
      <c r="AB40" s="2"/>
      <c r="AC40" s="2"/>
      <c r="AD40" s="2"/>
      <c r="AE40" s="12"/>
    </row>
    <row r="41" spans="1:31" s="14" customFormat="1" ht="18" customHeight="1">
      <c r="A41" s="2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/>
      <c r="P41" s="27"/>
      <c r="Q41" s="6"/>
      <c r="R41" s="6"/>
      <c r="S41" s="9"/>
      <c r="T41" s="9"/>
      <c r="U41" s="9"/>
      <c r="V41" s="9"/>
      <c r="W41" s="9"/>
      <c r="X41" s="9"/>
      <c r="Y41" s="9"/>
      <c r="Z41" s="31"/>
      <c r="AA41" s="9"/>
      <c r="AB41" s="2"/>
      <c r="AC41" s="2"/>
      <c r="AD41" s="2"/>
      <c r="AE41" s="12"/>
    </row>
    <row r="42" spans="1:27" s="14" customFormat="1" ht="18" customHeight="1">
      <c r="A42" s="21" t="s">
        <v>64</v>
      </c>
      <c r="B42" s="13"/>
      <c r="C42" s="13"/>
      <c r="D42" s="13"/>
      <c r="E42" s="13" t="s">
        <v>11</v>
      </c>
      <c r="F42" s="13"/>
      <c r="G42" s="14" t="s">
        <v>49</v>
      </c>
      <c r="N42" s="24"/>
      <c r="O42" s="13"/>
      <c r="Z42" s="17"/>
      <c r="AA42" s="12"/>
    </row>
    <row r="43" spans="1:31" s="14" customFormat="1" ht="18" customHeight="1">
      <c r="A43" s="18"/>
      <c r="B43" s="33" t="str">
        <f>A44</f>
        <v>瓦木SC</v>
      </c>
      <c r="C43" s="34"/>
      <c r="D43" s="35"/>
      <c r="E43" s="33" t="str">
        <f>A45</f>
        <v>鳴尾北SC</v>
      </c>
      <c r="F43" s="34"/>
      <c r="G43" s="35"/>
      <c r="H43" s="33" t="str">
        <f>A46</f>
        <v>生瀬SC</v>
      </c>
      <c r="I43" s="34"/>
      <c r="J43" s="35"/>
      <c r="K43" s="33" t="str">
        <f>A47</f>
        <v>甲陽園FC</v>
      </c>
      <c r="L43" s="34"/>
      <c r="M43" s="35"/>
      <c r="N43" s="33" t="str">
        <f>A48</f>
        <v>北六甲台FC</v>
      </c>
      <c r="O43" s="34"/>
      <c r="P43" s="35"/>
      <c r="Q43" s="33" t="str">
        <f>A49</f>
        <v>仁川FC</v>
      </c>
      <c r="R43" s="34"/>
      <c r="S43" s="35"/>
      <c r="T43" s="8" t="s">
        <v>5</v>
      </c>
      <c r="U43" s="8" t="s">
        <v>6</v>
      </c>
      <c r="V43" s="8" t="s">
        <v>7</v>
      </c>
      <c r="W43" s="7" t="s">
        <v>1</v>
      </c>
      <c r="X43" s="7" t="s">
        <v>3</v>
      </c>
      <c r="Y43" s="7" t="s">
        <v>4</v>
      </c>
      <c r="Z43" s="29" t="s">
        <v>2</v>
      </c>
      <c r="AA43" s="8" t="s">
        <v>8</v>
      </c>
      <c r="AB43" s="2"/>
      <c r="AC43" s="12"/>
      <c r="AD43" s="2"/>
      <c r="AE43" s="12"/>
    </row>
    <row r="44" spans="1:31" s="14" customFormat="1" ht="18" customHeight="1">
      <c r="A44" s="20" t="s">
        <v>28</v>
      </c>
      <c r="B44" s="36"/>
      <c r="C44" s="37"/>
      <c r="D44" s="38"/>
      <c r="E44" s="3"/>
      <c r="F44" s="3" t="str">
        <f>IF(E44&gt;G44,"○",IF(E44&lt;G44,"●"," "))</f>
        <v> </v>
      </c>
      <c r="G44" s="4"/>
      <c r="H44" s="3"/>
      <c r="I44" s="3" t="str">
        <f>IF(H44&gt;J44,"○",IF(H44&lt;J44,"●"," "))</f>
        <v> </v>
      </c>
      <c r="J44" s="4"/>
      <c r="K44" s="3"/>
      <c r="L44" s="3" t="str">
        <f>IF(K44&gt;M44,"○",IF(K44&lt;M44,"●"," "))</f>
        <v> </v>
      </c>
      <c r="M44" s="4"/>
      <c r="N44" s="3"/>
      <c r="O44" s="3" t="str">
        <f>IF(N44&gt;P44,"○",IF(N44&lt;P44,"●"," "))</f>
        <v> </v>
      </c>
      <c r="P44" s="4"/>
      <c r="Q44" s="3"/>
      <c r="R44" s="3" t="str">
        <f>IF(Q44&gt;S44,"○",IF(Q44&lt;S44,"●"," "))</f>
        <v> </v>
      </c>
      <c r="S44" s="4"/>
      <c r="T44" s="8">
        <f aca="true" t="shared" si="20" ref="T44:T49">COUNTIF(B44:S44,"○")</f>
        <v>0</v>
      </c>
      <c r="U44" s="8">
        <f aca="true" t="shared" si="21" ref="U44:U49">COUNTIF(B44:S44,"△")</f>
        <v>0</v>
      </c>
      <c r="V44" s="8">
        <f aca="true" t="shared" si="22" ref="V44:V49">COUNTIF(B44:S44,"●")</f>
        <v>0</v>
      </c>
      <c r="W44" s="7">
        <f aca="true" t="shared" si="23" ref="W44:W49">T44*3+U44</f>
        <v>0</v>
      </c>
      <c r="X44" s="7">
        <f>E44+H44+K44+N44+Q44</f>
        <v>0</v>
      </c>
      <c r="Y44" s="7">
        <f>G44+J44+M44+P44+S44</f>
        <v>0</v>
      </c>
      <c r="Z44" s="29">
        <f aca="true" t="shared" si="24" ref="Z44:Z49">X44-Y44</f>
        <v>0</v>
      </c>
      <c r="AA44" s="8"/>
      <c r="AB44" s="2"/>
      <c r="AC44" s="2"/>
      <c r="AD44" s="2"/>
      <c r="AE44" s="9"/>
    </row>
    <row r="45" spans="1:31" s="14" customFormat="1" ht="18" customHeight="1">
      <c r="A45" s="20" t="s">
        <v>49</v>
      </c>
      <c r="B45" s="3">
        <f>G44</f>
        <v>0</v>
      </c>
      <c r="C45" s="3" t="str">
        <f>IF(B45&gt;D45,"○",IF(B45&lt;D45,"●"," "))</f>
        <v> </v>
      </c>
      <c r="D45" s="4">
        <f>E44</f>
        <v>0</v>
      </c>
      <c r="E45" s="36"/>
      <c r="F45" s="37"/>
      <c r="G45" s="38"/>
      <c r="H45" s="7"/>
      <c r="I45" s="3" t="str">
        <f>IF(H45&gt;J45,"○",IF(H45&lt;J45,"●"," "))</f>
        <v> </v>
      </c>
      <c r="J45" s="4"/>
      <c r="K45" s="3"/>
      <c r="L45" s="3" t="str">
        <f>IF(K45&gt;M45,"○",IF(K45&lt;M45,"●"," "))</f>
        <v> </v>
      </c>
      <c r="M45" s="4"/>
      <c r="N45" s="3"/>
      <c r="O45" s="3" t="str">
        <f>IF(N45&gt;P45,"○",IF(N45&lt;P45,"●"," "))</f>
        <v> </v>
      </c>
      <c r="P45" s="4"/>
      <c r="Q45" s="3"/>
      <c r="R45" s="3" t="str">
        <f>IF(Q45&gt;S45,"○",IF(Q45&lt;S45,"●"," "))</f>
        <v> </v>
      </c>
      <c r="S45" s="4"/>
      <c r="T45" s="8">
        <f t="shared" si="20"/>
        <v>0</v>
      </c>
      <c r="U45" s="8">
        <f t="shared" si="21"/>
        <v>0</v>
      </c>
      <c r="V45" s="8">
        <f t="shared" si="22"/>
        <v>0</v>
      </c>
      <c r="W45" s="7">
        <f t="shared" si="23"/>
        <v>0</v>
      </c>
      <c r="X45" s="7">
        <f>B45+H45+K45+N45+Q45</f>
        <v>0</v>
      </c>
      <c r="Y45" s="7">
        <f>D45+J45+M45+P45+S45</f>
        <v>0</v>
      </c>
      <c r="Z45" s="29">
        <f t="shared" si="24"/>
        <v>0</v>
      </c>
      <c r="AA45" s="8"/>
      <c r="AB45" s="2"/>
      <c r="AC45" s="2"/>
      <c r="AD45" s="2"/>
      <c r="AE45" s="9"/>
    </row>
    <row r="46" spans="1:31" s="14" customFormat="1" ht="18" customHeight="1">
      <c r="A46" s="20" t="s">
        <v>73</v>
      </c>
      <c r="B46" s="11">
        <f>J44</f>
        <v>0</v>
      </c>
      <c r="C46" s="3" t="str">
        <f>IF(B46&gt;D46,"○",IF(B46&lt;D46,"●"," "))</f>
        <v> </v>
      </c>
      <c r="D46" s="19">
        <f>H44</f>
        <v>0</v>
      </c>
      <c r="E46" s="11">
        <f>J45</f>
        <v>0</v>
      </c>
      <c r="F46" s="3" t="str">
        <f>IF(E46&gt;G46,"○",IF(E46&lt;G46,"●"," "))</f>
        <v> </v>
      </c>
      <c r="G46" s="10">
        <f>H45</f>
        <v>0</v>
      </c>
      <c r="H46" s="36"/>
      <c r="I46" s="37"/>
      <c r="J46" s="38"/>
      <c r="K46" s="11"/>
      <c r="L46" s="3" t="str">
        <f>IF(K46&gt;M46,"○",IF(K46&lt;M46,"●"," "))</f>
        <v> </v>
      </c>
      <c r="M46" s="10"/>
      <c r="N46" s="11"/>
      <c r="O46" s="3" t="str">
        <f>IF(N46&gt;P46,"○",IF(N46&lt;P46,"●"," "))</f>
        <v> </v>
      </c>
      <c r="P46" s="10"/>
      <c r="Q46" s="11"/>
      <c r="R46" s="3" t="str">
        <f>IF(Q46&gt;S46,"○",IF(Q46&lt;S46,"●"," "))</f>
        <v> </v>
      </c>
      <c r="S46" s="10"/>
      <c r="T46" s="8">
        <f t="shared" si="20"/>
        <v>0</v>
      </c>
      <c r="U46" s="8">
        <f t="shared" si="21"/>
        <v>0</v>
      </c>
      <c r="V46" s="8">
        <f t="shared" si="22"/>
        <v>0</v>
      </c>
      <c r="W46" s="7">
        <f t="shared" si="23"/>
        <v>0</v>
      </c>
      <c r="X46" s="7">
        <f>E46+B46+K46+N46+Q46</f>
        <v>0</v>
      </c>
      <c r="Y46" s="7">
        <f>G46+D46+M46+P46+S46</f>
        <v>0</v>
      </c>
      <c r="Z46" s="29">
        <f t="shared" si="24"/>
        <v>0</v>
      </c>
      <c r="AA46" s="8"/>
      <c r="AB46" s="2"/>
      <c r="AC46" s="2"/>
      <c r="AD46" s="2"/>
      <c r="AE46" s="9"/>
    </row>
    <row r="47" spans="1:31" s="14" customFormat="1" ht="18" customHeight="1">
      <c r="A47" s="5" t="s">
        <v>50</v>
      </c>
      <c r="B47" s="7">
        <f>M44</f>
        <v>0</v>
      </c>
      <c r="C47" s="3" t="str">
        <f>IF(B47&gt;D47,"○",IF(B47&lt;D47,"●"," "))</f>
        <v> </v>
      </c>
      <c r="D47" s="4">
        <f>K44</f>
        <v>0</v>
      </c>
      <c r="E47" s="7">
        <f>M45</f>
        <v>0</v>
      </c>
      <c r="F47" s="3" t="str">
        <f>IF(E47&gt;G47,"○",IF(E47&lt;G47,"●"," "))</f>
        <v> </v>
      </c>
      <c r="G47" s="4">
        <f>K45</f>
        <v>0</v>
      </c>
      <c r="H47" s="3">
        <f>M46</f>
        <v>0</v>
      </c>
      <c r="I47" s="3" t="str">
        <f>IF(H47&gt;J47,"○",IF(H47&lt;J47,"●"," "))</f>
        <v> </v>
      </c>
      <c r="J47" s="4">
        <f>K46</f>
        <v>0</v>
      </c>
      <c r="K47" s="36"/>
      <c r="L47" s="37"/>
      <c r="M47" s="38"/>
      <c r="N47" s="3"/>
      <c r="O47" s="3" t="str">
        <f>IF(N47&gt;P47,"○",IF(N47&lt;P47,"●"," "))</f>
        <v> </v>
      </c>
      <c r="P47" s="4"/>
      <c r="Q47" s="3"/>
      <c r="R47" s="3" t="str">
        <f>IF(Q47&gt;S47,"○",IF(Q47&lt;S47,"●"," "))</f>
        <v> </v>
      </c>
      <c r="S47" s="4"/>
      <c r="T47" s="8">
        <f t="shared" si="20"/>
        <v>0</v>
      </c>
      <c r="U47" s="8">
        <f t="shared" si="21"/>
        <v>0</v>
      </c>
      <c r="V47" s="8">
        <f t="shared" si="22"/>
        <v>0</v>
      </c>
      <c r="W47" s="7">
        <f t="shared" si="23"/>
        <v>0</v>
      </c>
      <c r="X47" s="7">
        <f>E47+H47+B47+N47+Q47</f>
        <v>0</v>
      </c>
      <c r="Y47" s="7">
        <f>G47+J47+D47+P47+S47</f>
        <v>0</v>
      </c>
      <c r="Z47" s="29">
        <f t="shared" si="24"/>
        <v>0</v>
      </c>
      <c r="AA47" s="8"/>
      <c r="AB47" s="2"/>
      <c r="AC47" s="2"/>
      <c r="AD47" s="2"/>
      <c r="AE47" s="9"/>
    </row>
    <row r="48" spans="1:31" s="14" customFormat="1" ht="18" customHeight="1">
      <c r="A48" s="5" t="s">
        <v>35</v>
      </c>
      <c r="B48" s="7">
        <f>P44</f>
        <v>0</v>
      </c>
      <c r="C48" s="3" t="str">
        <f>IF(B48&gt;D48,"○",IF(B48&lt;D48,"●"," "))</f>
        <v> </v>
      </c>
      <c r="D48" s="4">
        <f>N44</f>
        <v>0</v>
      </c>
      <c r="E48" s="7">
        <f>P45</f>
        <v>0</v>
      </c>
      <c r="F48" s="3" t="str">
        <f>IF(E48&gt;G48,"○",IF(E48&lt;G48,"●"," "))</f>
        <v> </v>
      </c>
      <c r="G48" s="4">
        <f>N45</f>
        <v>0</v>
      </c>
      <c r="H48" s="3">
        <f>P46</f>
        <v>0</v>
      </c>
      <c r="I48" s="3" t="str">
        <f>IF(H48&gt;J48,"○",IF(H48&lt;J48,"●"," "))</f>
        <v> </v>
      </c>
      <c r="J48" s="4">
        <f>N46</f>
        <v>0</v>
      </c>
      <c r="K48" s="3">
        <f>P47</f>
        <v>0</v>
      </c>
      <c r="L48" s="3" t="str">
        <f>IF(K48&gt;M48,"○",IF(K48&lt;M48,"●"," "))</f>
        <v> </v>
      </c>
      <c r="M48" s="4">
        <f>N47</f>
        <v>0</v>
      </c>
      <c r="N48" s="36"/>
      <c r="O48" s="37"/>
      <c r="P48" s="38"/>
      <c r="Q48" s="3"/>
      <c r="R48" s="3" t="str">
        <f>IF(Q48&gt;S48,"○",IF(Q48&lt;S48,"●"," "))</f>
        <v> </v>
      </c>
      <c r="S48" s="4"/>
      <c r="T48" s="8">
        <f t="shared" si="20"/>
        <v>0</v>
      </c>
      <c r="U48" s="8">
        <f t="shared" si="21"/>
        <v>0</v>
      </c>
      <c r="V48" s="8">
        <f t="shared" si="22"/>
        <v>0</v>
      </c>
      <c r="W48" s="7">
        <f t="shared" si="23"/>
        <v>0</v>
      </c>
      <c r="X48" s="7">
        <f>E48+H48+K48+B48+Q48</f>
        <v>0</v>
      </c>
      <c r="Y48" s="7">
        <f>G48+J48+M48+D48+S48</f>
        <v>0</v>
      </c>
      <c r="Z48" s="29">
        <f t="shared" si="24"/>
        <v>0</v>
      </c>
      <c r="AA48" s="8"/>
      <c r="AB48" s="2"/>
      <c r="AC48" s="2"/>
      <c r="AD48" s="2"/>
      <c r="AE48" s="12"/>
    </row>
    <row r="49" spans="1:31" s="14" customFormat="1" ht="18" customHeight="1">
      <c r="A49" s="5" t="s">
        <v>30</v>
      </c>
      <c r="B49" s="7">
        <f>S44</f>
        <v>0</v>
      </c>
      <c r="C49" s="3" t="str">
        <f>IF(B49&gt;D49,"○",IF(B49&lt;D49,"●"," "))</f>
        <v> </v>
      </c>
      <c r="D49" s="4">
        <f>Q44</f>
        <v>0</v>
      </c>
      <c r="E49" s="7">
        <f>S45</f>
        <v>0</v>
      </c>
      <c r="F49" s="3" t="str">
        <f>IF(E49&gt;G49,"○",IF(E49&lt;G49,"●"," "))</f>
        <v> </v>
      </c>
      <c r="G49" s="4">
        <f>Q45</f>
        <v>0</v>
      </c>
      <c r="H49" s="3">
        <f>S46</f>
        <v>0</v>
      </c>
      <c r="I49" s="3" t="str">
        <f>IF(H49&gt;J49,"○",IF(H49&lt;J49,"●"," "))</f>
        <v> </v>
      </c>
      <c r="J49" s="4">
        <f>Q46</f>
        <v>0</v>
      </c>
      <c r="K49" s="3">
        <f>S47</f>
        <v>0</v>
      </c>
      <c r="L49" s="3" t="str">
        <f>IF(K49&gt;M49,"○",IF(K49&lt;M49,"●"," "))</f>
        <v> </v>
      </c>
      <c r="M49" s="4">
        <f>Q47</f>
        <v>0</v>
      </c>
      <c r="N49" s="7">
        <f>S48</f>
        <v>0</v>
      </c>
      <c r="O49" s="26" t="str">
        <f>IF(N49&gt;P49,"○",IF(N49&lt;P49,"●"," "))</f>
        <v> </v>
      </c>
      <c r="P49" s="25">
        <f>Q48</f>
        <v>0</v>
      </c>
      <c r="Q49" s="36"/>
      <c r="R49" s="39"/>
      <c r="S49" s="40"/>
      <c r="T49" s="8">
        <f t="shared" si="20"/>
        <v>0</v>
      </c>
      <c r="U49" s="8">
        <f t="shared" si="21"/>
        <v>0</v>
      </c>
      <c r="V49" s="8">
        <f t="shared" si="22"/>
        <v>0</v>
      </c>
      <c r="W49" s="7">
        <f t="shared" si="23"/>
        <v>0</v>
      </c>
      <c r="X49" s="7">
        <f>E49+H49+K49+B49+N49</f>
        <v>0</v>
      </c>
      <c r="Y49" s="7">
        <f>G49+J49+M49+D49+P49</f>
        <v>0</v>
      </c>
      <c r="Z49" s="29">
        <f t="shared" si="24"/>
        <v>0</v>
      </c>
      <c r="AA49" s="8"/>
      <c r="AB49" s="2"/>
      <c r="AC49" s="2"/>
      <c r="AD49" s="2"/>
      <c r="AE49" s="12"/>
    </row>
    <row r="50" spans="1:31" s="14" customFormat="1" ht="18" customHeight="1">
      <c r="A50" s="2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/>
      <c r="P50" s="27"/>
      <c r="Q50" s="6"/>
      <c r="R50" s="6"/>
      <c r="S50" s="6"/>
      <c r="T50" s="6"/>
      <c r="U50" s="6"/>
      <c r="V50" s="6"/>
      <c r="W50" s="9"/>
      <c r="X50" s="9"/>
      <c r="Y50" s="9"/>
      <c r="Z50" s="31"/>
      <c r="AA50" s="9"/>
      <c r="AB50" s="2"/>
      <c r="AC50" s="2"/>
      <c r="AD50" s="2"/>
      <c r="AE50" s="12"/>
    </row>
    <row r="51" spans="1:27" s="14" customFormat="1" ht="18" customHeight="1">
      <c r="A51" s="21" t="s">
        <v>65</v>
      </c>
      <c r="B51" s="13"/>
      <c r="C51" s="13"/>
      <c r="D51" s="13"/>
      <c r="E51" s="13" t="s">
        <v>11</v>
      </c>
      <c r="F51" s="13"/>
      <c r="G51" s="14" t="s">
        <v>74</v>
      </c>
      <c r="N51" s="24"/>
      <c r="O51" s="13"/>
      <c r="Z51" s="17"/>
      <c r="AA51" s="12"/>
    </row>
    <row r="52" spans="1:31" s="14" customFormat="1" ht="18" customHeight="1">
      <c r="A52" s="18"/>
      <c r="B52" s="33" t="str">
        <f>A53</f>
        <v>西宮SSレッド</v>
      </c>
      <c r="C52" s="34"/>
      <c r="D52" s="35"/>
      <c r="E52" s="33" t="str">
        <f>A54</f>
        <v>FC甲東VIVOラフィータフィー</v>
      </c>
      <c r="F52" s="34"/>
      <c r="G52" s="35"/>
      <c r="H52" s="33" t="str">
        <f>A55</f>
        <v>西宮SCカスタム</v>
      </c>
      <c r="I52" s="34"/>
      <c r="J52" s="35"/>
      <c r="K52" s="33" t="str">
        <f>A56</f>
        <v>安井SCホワイト</v>
      </c>
      <c r="L52" s="34"/>
      <c r="M52" s="35"/>
      <c r="N52" s="33" t="str">
        <f>A57</f>
        <v>今津FC</v>
      </c>
      <c r="O52" s="34"/>
      <c r="P52" s="35"/>
      <c r="Q52" s="33" t="str">
        <f>A58</f>
        <v>神原SC</v>
      </c>
      <c r="R52" s="34"/>
      <c r="S52" s="35"/>
      <c r="T52" s="8" t="s">
        <v>5</v>
      </c>
      <c r="U52" s="8" t="s">
        <v>6</v>
      </c>
      <c r="V52" s="8" t="s">
        <v>7</v>
      </c>
      <c r="W52" s="7" t="s">
        <v>1</v>
      </c>
      <c r="X52" s="7" t="s">
        <v>3</v>
      </c>
      <c r="Y52" s="7" t="s">
        <v>4</v>
      </c>
      <c r="Z52" s="29" t="s">
        <v>2</v>
      </c>
      <c r="AA52" s="8" t="s">
        <v>8</v>
      </c>
      <c r="AB52" s="2"/>
      <c r="AC52" s="12"/>
      <c r="AD52" s="2"/>
      <c r="AE52" s="12"/>
    </row>
    <row r="53" spans="1:31" s="14" customFormat="1" ht="18" customHeight="1">
      <c r="A53" s="20" t="s">
        <v>74</v>
      </c>
      <c r="B53" s="36"/>
      <c r="C53" s="37"/>
      <c r="D53" s="38"/>
      <c r="E53" s="3"/>
      <c r="F53" s="3" t="str">
        <f>IF(E53&gt;G53,"○",IF(E53&lt;G53,"●"," "))</f>
        <v> </v>
      </c>
      <c r="G53" s="4"/>
      <c r="H53" s="3"/>
      <c r="I53" s="3" t="str">
        <f>IF(H53&gt;J53,"○",IF(H53&lt;J53,"●"," "))</f>
        <v> </v>
      </c>
      <c r="J53" s="4"/>
      <c r="K53" s="3"/>
      <c r="L53" s="3" t="str">
        <f>IF(K53&gt;M53,"○",IF(K53&lt;M53,"●"," "))</f>
        <v> </v>
      </c>
      <c r="M53" s="4"/>
      <c r="N53" s="3"/>
      <c r="O53" s="3" t="str">
        <f>IF(N53&gt;P53,"○",IF(N53&lt;P53,"●"," "))</f>
        <v> </v>
      </c>
      <c r="P53" s="4"/>
      <c r="Q53" s="3"/>
      <c r="R53" s="3" t="str">
        <f>IF(Q53&gt;S53,"○",IF(Q53&lt;S53,"●"," "))</f>
        <v> </v>
      </c>
      <c r="S53" s="4"/>
      <c r="T53" s="8">
        <f aca="true" t="shared" si="25" ref="T53:T58">COUNTIF(B53:S53,"○")</f>
        <v>0</v>
      </c>
      <c r="U53" s="8">
        <f aca="true" t="shared" si="26" ref="U53:U58">COUNTIF(B53:S53,"△")</f>
        <v>0</v>
      </c>
      <c r="V53" s="8">
        <f aca="true" t="shared" si="27" ref="V53:V58">COUNTIF(B53:S53,"●")</f>
        <v>0</v>
      </c>
      <c r="W53" s="7">
        <f aca="true" t="shared" si="28" ref="W53:W58">T53*3+U53</f>
        <v>0</v>
      </c>
      <c r="X53" s="7">
        <f>E53+H53+K53+N53+Q53</f>
        <v>0</v>
      </c>
      <c r="Y53" s="7">
        <f>G53+J53+M53+P53+S53</f>
        <v>0</v>
      </c>
      <c r="Z53" s="29">
        <f aca="true" t="shared" si="29" ref="Z53:Z58">X53-Y53</f>
        <v>0</v>
      </c>
      <c r="AA53" s="8"/>
      <c r="AB53" s="2"/>
      <c r="AC53" s="2"/>
      <c r="AD53" s="2"/>
      <c r="AE53" s="9"/>
    </row>
    <row r="54" spans="1:31" s="14" customFormat="1" ht="18" customHeight="1">
      <c r="A54" s="20" t="s">
        <v>92</v>
      </c>
      <c r="B54" s="3">
        <f>G53</f>
        <v>0</v>
      </c>
      <c r="C54" s="3" t="str">
        <f>IF(B54&gt;D54,"○",IF(B54&lt;D54,"●"," "))</f>
        <v> </v>
      </c>
      <c r="D54" s="4">
        <f>E53</f>
        <v>0</v>
      </c>
      <c r="E54" s="36"/>
      <c r="F54" s="37"/>
      <c r="G54" s="38"/>
      <c r="H54" s="7"/>
      <c r="I54" s="3" t="str">
        <f>IF(H54&gt;J54,"○",IF(H54&lt;J54,"●"," "))</f>
        <v> </v>
      </c>
      <c r="J54" s="4"/>
      <c r="K54" s="3"/>
      <c r="L54" s="3" t="str">
        <f>IF(K54&gt;M54,"○",IF(K54&lt;M54,"●"," "))</f>
        <v> </v>
      </c>
      <c r="M54" s="4"/>
      <c r="N54" s="3"/>
      <c r="O54" s="3" t="str">
        <f>IF(N54&gt;P54,"○",IF(N54&lt;P54,"●"," "))</f>
        <v> </v>
      </c>
      <c r="P54" s="4"/>
      <c r="Q54" s="3"/>
      <c r="R54" s="3" t="str">
        <f>IF(Q54&gt;S54,"○",IF(Q54&lt;S54,"●"," "))</f>
        <v> </v>
      </c>
      <c r="S54" s="4"/>
      <c r="T54" s="8">
        <f t="shared" si="25"/>
        <v>0</v>
      </c>
      <c r="U54" s="8">
        <f t="shared" si="26"/>
        <v>0</v>
      </c>
      <c r="V54" s="8">
        <f t="shared" si="27"/>
        <v>0</v>
      </c>
      <c r="W54" s="7">
        <f t="shared" si="28"/>
        <v>0</v>
      </c>
      <c r="X54" s="7">
        <f>B54+H54+K54+N54+Q54</f>
        <v>0</v>
      </c>
      <c r="Y54" s="7">
        <f>D54+J54+M54+P54+S54</f>
        <v>0</v>
      </c>
      <c r="Z54" s="29">
        <f t="shared" si="29"/>
        <v>0</v>
      </c>
      <c r="AA54" s="8"/>
      <c r="AB54" s="2"/>
      <c r="AC54" s="2"/>
      <c r="AD54" s="2"/>
      <c r="AE54" s="9"/>
    </row>
    <row r="55" spans="1:31" s="14" customFormat="1" ht="18" customHeight="1">
      <c r="A55" s="20" t="s">
        <v>38</v>
      </c>
      <c r="B55" s="11">
        <f>J53</f>
        <v>0</v>
      </c>
      <c r="C55" s="3" t="str">
        <f>IF(B55&gt;D55,"○",IF(B55&lt;D55,"●"," "))</f>
        <v> </v>
      </c>
      <c r="D55" s="19">
        <f>H53</f>
        <v>0</v>
      </c>
      <c r="E55" s="11">
        <f>J54</f>
        <v>0</v>
      </c>
      <c r="F55" s="3" t="str">
        <f>IF(E55&gt;G55,"○",IF(E55&lt;G55,"●"," "))</f>
        <v> </v>
      </c>
      <c r="G55" s="10">
        <f>H54</f>
        <v>0</v>
      </c>
      <c r="H55" s="36"/>
      <c r="I55" s="37"/>
      <c r="J55" s="38"/>
      <c r="K55" s="11"/>
      <c r="L55" s="3" t="str">
        <f>IF(K55&gt;M55,"○",IF(K55&lt;M55,"●"," "))</f>
        <v> </v>
      </c>
      <c r="M55" s="10"/>
      <c r="N55" s="11"/>
      <c r="O55" s="3" t="str">
        <f>IF(N55&gt;P55,"○",IF(N55&lt;P55,"●"," "))</f>
        <v> </v>
      </c>
      <c r="P55" s="10"/>
      <c r="Q55" s="11"/>
      <c r="R55" s="3" t="str">
        <f>IF(Q55&gt;S55,"○",IF(Q55&lt;S55,"●"," "))</f>
        <v> </v>
      </c>
      <c r="S55" s="10"/>
      <c r="T55" s="8">
        <f t="shared" si="25"/>
        <v>0</v>
      </c>
      <c r="U55" s="8">
        <f t="shared" si="26"/>
        <v>0</v>
      </c>
      <c r="V55" s="8">
        <f t="shared" si="27"/>
        <v>0</v>
      </c>
      <c r="W55" s="7">
        <f t="shared" si="28"/>
        <v>0</v>
      </c>
      <c r="X55" s="7">
        <f>E55+B55+K55+N55+Q55</f>
        <v>0</v>
      </c>
      <c r="Y55" s="7">
        <f>G55+D55+M55+P55+S55</f>
        <v>0</v>
      </c>
      <c r="Z55" s="29">
        <f t="shared" si="29"/>
        <v>0</v>
      </c>
      <c r="AA55" s="8"/>
      <c r="AB55" s="2"/>
      <c r="AC55" s="2"/>
      <c r="AD55" s="2"/>
      <c r="AE55" s="9"/>
    </row>
    <row r="56" spans="1:31" s="14" customFormat="1" ht="18" customHeight="1">
      <c r="A56" s="5" t="s">
        <v>93</v>
      </c>
      <c r="B56" s="7">
        <f>M53</f>
        <v>0</v>
      </c>
      <c r="C56" s="3" t="str">
        <f>IF(B56&gt;D56,"○",IF(B56&lt;D56,"●"," "))</f>
        <v> </v>
      </c>
      <c r="D56" s="4">
        <f>K53</f>
        <v>0</v>
      </c>
      <c r="E56" s="7">
        <f>M54</f>
        <v>0</v>
      </c>
      <c r="F56" s="3" t="str">
        <f>IF(E56&gt;G56,"○",IF(E56&lt;G56,"●"," "))</f>
        <v> </v>
      </c>
      <c r="G56" s="4">
        <f>K54</f>
        <v>0</v>
      </c>
      <c r="H56" s="3">
        <f>M55</f>
        <v>0</v>
      </c>
      <c r="I56" s="3" t="str">
        <f>IF(H56&gt;J56,"○",IF(H56&lt;J56,"●"," "))</f>
        <v> </v>
      </c>
      <c r="J56" s="4">
        <f>K55</f>
        <v>0</v>
      </c>
      <c r="K56" s="36"/>
      <c r="L56" s="37"/>
      <c r="M56" s="38"/>
      <c r="N56" s="3"/>
      <c r="O56" s="3" t="str">
        <f>IF(N56&gt;P56,"○",IF(N56&lt;P56,"●"," "))</f>
        <v> </v>
      </c>
      <c r="P56" s="4"/>
      <c r="Q56" s="3"/>
      <c r="R56" s="3" t="str">
        <f>IF(Q56&gt;S56,"○",IF(Q56&lt;S56,"●"," "))</f>
        <v> </v>
      </c>
      <c r="S56" s="4"/>
      <c r="T56" s="8">
        <f t="shared" si="25"/>
        <v>0</v>
      </c>
      <c r="U56" s="8">
        <f t="shared" si="26"/>
        <v>0</v>
      </c>
      <c r="V56" s="8">
        <f t="shared" si="27"/>
        <v>0</v>
      </c>
      <c r="W56" s="7">
        <f t="shared" si="28"/>
        <v>0</v>
      </c>
      <c r="X56" s="7">
        <f>E56+H56+B56+N56+Q56</f>
        <v>0</v>
      </c>
      <c r="Y56" s="7">
        <f>G56+J56+D56+P56+S56</f>
        <v>0</v>
      </c>
      <c r="Z56" s="29">
        <f t="shared" si="29"/>
        <v>0</v>
      </c>
      <c r="AA56" s="8"/>
      <c r="AB56" s="2"/>
      <c r="AC56" s="2"/>
      <c r="AD56" s="2"/>
      <c r="AE56" s="9"/>
    </row>
    <row r="57" spans="1:31" s="14" customFormat="1" ht="18" customHeight="1">
      <c r="A57" s="5" t="s">
        <v>31</v>
      </c>
      <c r="B57" s="7">
        <f>P53</f>
        <v>0</v>
      </c>
      <c r="C57" s="3" t="str">
        <f>IF(B57&gt;D57,"○",IF(B57&lt;D57,"●"," "))</f>
        <v> </v>
      </c>
      <c r="D57" s="4">
        <f>N53</f>
        <v>0</v>
      </c>
      <c r="E57" s="7">
        <f>P54</f>
        <v>0</v>
      </c>
      <c r="F57" s="3" t="str">
        <f>IF(E57&gt;G57,"○",IF(E57&lt;G57,"●"," "))</f>
        <v> </v>
      </c>
      <c r="G57" s="4">
        <f>N54</f>
        <v>0</v>
      </c>
      <c r="H57" s="3">
        <f>P55</f>
        <v>0</v>
      </c>
      <c r="I57" s="3" t="str">
        <f>IF(H57&gt;J57,"○",IF(H57&lt;J57,"●"," "))</f>
        <v> </v>
      </c>
      <c r="J57" s="4">
        <f>N55</f>
        <v>0</v>
      </c>
      <c r="K57" s="3">
        <f>P56</f>
        <v>0</v>
      </c>
      <c r="L57" s="3" t="str">
        <f>IF(K57&gt;M57,"○",IF(K57&lt;M57,"●"," "))</f>
        <v> </v>
      </c>
      <c r="M57" s="4">
        <f>N56</f>
        <v>0</v>
      </c>
      <c r="N57" s="36"/>
      <c r="O57" s="37"/>
      <c r="P57" s="38"/>
      <c r="Q57" s="3"/>
      <c r="R57" s="3" t="str">
        <f>IF(Q57&gt;S57,"○",IF(Q57&lt;S57,"●"," "))</f>
        <v> </v>
      </c>
      <c r="S57" s="4"/>
      <c r="T57" s="8">
        <f t="shared" si="25"/>
        <v>0</v>
      </c>
      <c r="U57" s="8">
        <f t="shared" si="26"/>
        <v>0</v>
      </c>
      <c r="V57" s="8">
        <f t="shared" si="27"/>
        <v>0</v>
      </c>
      <c r="W57" s="7">
        <f t="shared" si="28"/>
        <v>0</v>
      </c>
      <c r="X57" s="7">
        <f>E57+H57+K57+B57+Q57</f>
        <v>0</v>
      </c>
      <c r="Y57" s="7">
        <f>G57+J57+M57+D57+S57</f>
        <v>0</v>
      </c>
      <c r="Z57" s="29">
        <f t="shared" si="29"/>
        <v>0</v>
      </c>
      <c r="AA57" s="8"/>
      <c r="AB57" s="2"/>
      <c r="AC57" s="2"/>
      <c r="AD57" s="2"/>
      <c r="AE57" s="12"/>
    </row>
    <row r="58" spans="1:31" s="14" customFormat="1" ht="18" customHeight="1">
      <c r="A58" s="5" t="s">
        <v>34</v>
      </c>
      <c r="B58" s="7">
        <f>S53</f>
        <v>0</v>
      </c>
      <c r="C58" s="3" t="str">
        <f>IF(B58&gt;D58,"○",IF(B58&lt;D58,"●"," "))</f>
        <v> </v>
      </c>
      <c r="D58" s="4">
        <f>Q53</f>
        <v>0</v>
      </c>
      <c r="E58" s="7">
        <f>S54</f>
        <v>0</v>
      </c>
      <c r="F58" s="3" t="str">
        <f>IF(E58&gt;G58,"○",IF(E58&lt;G58,"●"," "))</f>
        <v> </v>
      </c>
      <c r="G58" s="4">
        <f>Q54</f>
        <v>0</v>
      </c>
      <c r="H58" s="3">
        <f>S55</f>
        <v>0</v>
      </c>
      <c r="I58" s="3" t="str">
        <f>IF(H58&gt;J58,"○",IF(H58&lt;J58,"●"," "))</f>
        <v> </v>
      </c>
      <c r="J58" s="4">
        <f>Q55</f>
        <v>0</v>
      </c>
      <c r="K58" s="3">
        <f>S56</f>
        <v>0</v>
      </c>
      <c r="L58" s="3" t="str">
        <f>IF(K58&gt;M58,"○",IF(K58&lt;M58,"●"," "))</f>
        <v> </v>
      </c>
      <c r="M58" s="4">
        <f>Q56</f>
        <v>0</v>
      </c>
      <c r="N58" s="7">
        <f>S57</f>
        <v>0</v>
      </c>
      <c r="O58" s="26" t="str">
        <f>IF(N58&gt;P58,"○",IF(N58&lt;P58,"●"," "))</f>
        <v> </v>
      </c>
      <c r="P58" s="25">
        <f>Q57</f>
        <v>0</v>
      </c>
      <c r="Q58" s="36"/>
      <c r="R58" s="39"/>
      <c r="S58" s="40"/>
      <c r="T58" s="8">
        <f t="shared" si="25"/>
        <v>0</v>
      </c>
      <c r="U58" s="8">
        <f t="shared" si="26"/>
        <v>0</v>
      </c>
      <c r="V58" s="8">
        <f t="shared" si="27"/>
        <v>0</v>
      </c>
      <c r="W58" s="7">
        <f t="shared" si="28"/>
        <v>0</v>
      </c>
      <c r="X58" s="7">
        <f>E58+H58+K58+B58+N58</f>
        <v>0</v>
      </c>
      <c r="Y58" s="7">
        <f>G58+J58+M58+D58+P58</f>
        <v>0</v>
      </c>
      <c r="Z58" s="29">
        <f t="shared" si="29"/>
        <v>0</v>
      </c>
      <c r="AA58" s="8"/>
      <c r="AB58" s="2"/>
      <c r="AC58" s="2"/>
      <c r="AD58" s="2"/>
      <c r="AE58" s="12"/>
    </row>
    <row r="59" ht="18" customHeight="1"/>
    <row r="60" spans="1:27" s="14" customFormat="1" ht="18" customHeight="1">
      <c r="A60" s="21" t="s">
        <v>66</v>
      </c>
      <c r="B60" s="13"/>
      <c r="C60" s="13"/>
      <c r="D60" s="13"/>
      <c r="E60" s="13" t="s">
        <v>11</v>
      </c>
      <c r="F60" s="13"/>
      <c r="G60" s="14" t="s">
        <v>40</v>
      </c>
      <c r="N60" s="24"/>
      <c r="O60" s="13"/>
      <c r="Z60" s="17"/>
      <c r="AA60" s="12"/>
    </row>
    <row r="61" spans="1:31" s="14" customFormat="1" ht="18" customHeight="1">
      <c r="A61" s="18"/>
      <c r="B61" s="33" t="str">
        <f>A62</f>
        <v>FC YOKEN</v>
      </c>
      <c r="C61" s="34"/>
      <c r="D61" s="35"/>
      <c r="E61" s="33" t="str">
        <f>A63</f>
        <v>鳴尾SC</v>
      </c>
      <c r="F61" s="34"/>
      <c r="G61" s="35"/>
      <c r="H61" s="33" t="str">
        <f>A64</f>
        <v>南甲子園SC　B</v>
      </c>
      <c r="I61" s="34"/>
      <c r="J61" s="35"/>
      <c r="K61" s="33" t="str">
        <f>A65</f>
        <v>春風JFC　風</v>
      </c>
      <c r="L61" s="34"/>
      <c r="M61" s="35"/>
      <c r="N61" s="33" t="str">
        <f>A66</f>
        <v>浜脇ドリームス</v>
      </c>
      <c r="O61" s="34"/>
      <c r="P61" s="35"/>
      <c r="Q61" s="33" t="str">
        <f>A67</f>
        <v>FC広田</v>
      </c>
      <c r="R61" s="34"/>
      <c r="S61" s="35"/>
      <c r="T61" s="8" t="s">
        <v>5</v>
      </c>
      <c r="U61" s="8" t="s">
        <v>6</v>
      </c>
      <c r="V61" s="8" t="s">
        <v>7</v>
      </c>
      <c r="W61" s="7" t="s">
        <v>1</v>
      </c>
      <c r="X61" s="7" t="s">
        <v>3</v>
      </c>
      <c r="Y61" s="7" t="s">
        <v>4</v>
      </c>
      <c r="Z61" s="29" t="s">
        <v>2</v>
      </c>
      <c r="AA61" s="8" t="s">
        <v>8</v>
      </c>
      <c r="AB61" s="2"/>
      <c r="AC61" s="12"/>
      <c r="AD61" s="2"/>
      <c r="AE61" s="12"/>
    </row>
    <row r="62" spans="1:31" s="14" customFormat="1" ht="18" customHeight="1">
      <c r="A62" s="20" t="s">
        <v>19</v>
      </c>
      <c r="B62" s="36"/>
      <c r="C62" s="37"/>
      <c r="D62" s="38"/>
      <c r="E62" s="3"/>
      <c r="F62" s="3" t="str">
        <f>IF(E62&gt;G62,"○",IF(E62&lt;G62,"●"," "))</f>
        <v> </v>
      </c>
      <c r="G62" s="4"/>
      <c r="H62" s="3"/>
      <c r="I62" s="3" t="str">
        <f>IF(H62&gt;J62,"○",IF(H62&lt;J62,"●"," "))</f>
        <v> </v>
      </c>
      <c r="J62" s="4"/>
      <c r="K62" s="3"/>
      <c r="L62" s="3" t="str">
        <f>IF(K62&gt;M62,"○",IF(K62&lt;M62,"●"," "))</f>
        <v> </v>
      </c>
      <c r="M62" s="4"/>
      <c r="N62" s="3"/>
      <c r="O62" s="3" t="str">
        <f>IF(N62&gt;P62,"○",IF(N62&lt;P62,"●"," "))</f>
        <v> </v>
      </c>
      <c r="P62" s="4"/>
      <c r="Q62" s="3"/>
      <c r="R62" s="3" t="str">
        <f>IF(Q62&gt;S62,"○",IF(Q62&lt;S62,"●"," "))</f>
        <v> </v>
      </c>
      <c r="S62" s="4"/>
      <c r="T62" s="8">
        <f aca="true" t="shared" si="30" ref="T62:T67">COUNTIF(B62:S62,"○")</f>
        <v>0</v>
      </c>
      <c r="U62" s="8">
        <f aca="true" t="shared" si="31" ref="U62:U67">COUNTIF(B62:S62,"△")</f>
        <v>0</v>
      </c>
      <c r="V62" s="8">
        <f aca="true" t="shared" si="32" ref="V62:V67">COUNTIF(B62:S62,"●")</f>
        <v>0</v>
      </c>
      <c r="W62" s="7">
        <f aca="true" t="shared" si="33" ref="W62:W67">T62*3+U62</f>
        <v>0</v>
      </c>
      <c r="X62" s="7">
        <f>E62+H62+K62+N62+Q62</f>
        <v>0</v>
      </c>
      <c r="Y62" s="7">
        <f>G62+J62+M62+P62+S62</f>
        <v>0</v>
      </c>
      <c r="Z62" s="29">
        <f aca="true" t="shared" si="34" ref="Z62:Z67">X62-Y62</f>
        <v>0</v>
      </c>
      <c r="AA62" s="8"/>
      <c r="AB62" s="2"/>
      <c r="AC62" s="2"/>
      <c r="AD62" s="2"/>
      <c r="AE62" s="9"/>
    </row>
    <row r="63" spans="1:31" s="14" customFormat="1" ht="18" customHeight="1">
      <c r="A63" s="20" t="s">
        <v>33</v>
      </c>
      <c r="B63" s="3">
        <f>G62</f>
        <v>0</v>
      </c>
      <c r="C63" s="3" t="str">
        <f>IF(B63&gt;D63,"○",IF(B63&lt;D63,"●"," "))</f>
        <v> </v>
      </c>
      <c r="D63" s="4">
        <f>E62</f>
        <v>0</v>
      </c>
      <c r="E63" s="36"/>
      <c r="F63" s="37"/>
      <c r="G63" s="38"/>
      <c r="H63" s="7"/>
      <c r="I63" s="3" t="str">
        <f>IF(H63&gt;J63,"○",IF(H63&lt;J63,"●"," "))</f>
        <v> </v>
      </c>
      <c r="J63" s="4"/>
      <c r="K63" s="3"/>
      <c r="L63" s="3" t="str">
        <f>IF(K63&gt;M63,"○",IF(K63&lt;M63,"●"," "))</f>
        <v> </v>
      </c>
      <c r="M63" s="4"/>
      <c r="N63" s="3"/>
      <c r="O63" s="3" t="str">
        <f>IF(N63&gt;P63,"○",IF(N63&lt;P63,"●"," "))</f>
        <v> </v>
      </c>
      <c r="P63" s="4"/>
      <c r="Q63" s="3"/>
      <c r="R63" s="3" t="str">
        <f>IF(Q63&gt;S63,"○",IF(Q63&lt;S63,"●"," "))</f>
        <v> </v>
      </c>
      <c r="S63" s="4"/>
      <c r="T63" s="8">
        <f t="shared" si="30"/>
        <v>0</v>
      </c>
      <c r="U63" s="8">
        <f t="shared" si="31"/>
        <v>0</v>
      </c>
      <c r="V63" s="8">
        <f t="shared" si="32"/>
        <v>0</v>
      </c>
      <c r="W63" s="7">
        <f t="shared" si="33"/>
        <v>0</v>
      </c>
      <c r="X63" s="7">
        <f>B63+H63+K63+N63+Q63</f>
        <v>0</v>
      </c>
      <c r="Y63" s="7">
        <f>D63+J63+M63+P63+S63</f>
        <v>0</v>
      </c>
      <c r="Z63" s="29">
        <f t="shared" si="34"/>
        <v>0</v>
      </c>
      <c r="AA63" s="8"/>
      <c r="AB63" s="2"/>
      <c r="AC63" s="2"/>
      <c r="AD63" s="2"/>
      <c r="AE63" s="9"/>
    </row>
    <row r="64" spans="1:31" s="14" customFormat="1" ht="18" customHeight="1">
      <c r="A64" s="20" t="s">
        <v>75</v>
      </c>
      <c r="B64" s="11">
        <f>J62</f>
        <v>0</v>
      </c>
      <c r="C64" s="3" t="str">
        <f>IF(B64&gt;D64,"○",IF(B64&lt;D64,"●"," "))</f>
        <v> </v>
      </c>
      <c r="D64" s="19">
        <f>H62</f>
        <v>0</v>
      </c>
      <c r="E64" s="11">
        <f>J63</f>
        <v>0</v>
      </c>
      <c r="F64" s="3" t="str">
        <f>IF(E64&gt;G64,"○",IF(E64&lt;G64,"●"," "))</f>
        <v> </v>
      </c>
      <c r="G64" s="10">
        <f>H63</f>
        <v>0</v>
      </c>
      <c r="H64" s="36"/>
      <c r="I64" s="37"/>
      <c r="J64" s="38"/>
      <c r="K64" s="11"/>
      <c r="L64" s="3" t="str">
        <f>IF(K64&gt;M64,"○",IF(K64&lt;M64,"●"," "))</f>
        <v> </v>
      </c>
      <c r="M64" s="10"/>
      <c r="N64" s="11"/>
      <c r="O64" s="3" t="str">
        <f>IF(N64&gt;P64,"○",IF(N64&lt;P64,"●"," "))</f>
        <v> </v>
      </c>
      <c r="P64" s="10"/>
      <c r="Q64" s="11"/>
      <c r="R64" s="3" t="str">
        <f>IF(Q64&gt;S64,"○",IF(Q64&lt;S64,"●"," "))</f>
        <v> </v>
      </c>
      <c r="S64" s="10"/>
      <c r="T64" s="8">
        <f t="shared" si="30"/>
        <v>0</v>
      </c>
      <c r="U64" s="8">
        <f t="shared" si="31"/>
        <v>0</v>
      </c>
      <c r="V64" s="8">
        <f t="shared" si="32"/>
        <v>0</v>
      </c>
      <c r="W64" s="7">
        <f t="shared" si="33"/>
        <v>0</v>
      </c>
      <c r="X64" s="7">
        <f>E64+B64+K64+N64+Q64</f>
        <v>0</v>
      </c>
      <c r="Y64" s="7">
        <f>G64+D64+M64+P64+S64</f>
        <v>0</v>
      </c>
      <c r="Z64" s="29">
        <f t="shared" si="34"/>
        <v>0</v>
      </c>
      <c r="AA64" s="8"/>
      <c r="AB64" s="2"/>
      <c r="AC64" s="2"/>
      <c r="AD64" s="2"/>
      <c r="AE64" s="9"/>
    </row>
    <row r="65" spans="1:31" s="14" customFormat="1" ht="18" customHeight="1">
      <c r="A65" s="5" t="s">
        <v>94</v>
      </c>
      <c r="B65" s="7">
        <f>M62</f>
        <v>0</v>
      </c>
      <c r="C65" s="3" t="str">
        <f>IF(B65&gt;D65,"○",IF(B65&lt;D65,"●"," "))</f>
        <v> </v>
      </c>
      <c r="D65" s="4">
        <f>K62</f>
        <v>0</v>
      </c>
      <c r="E65" s="7">
        <f>M63</f>
        <v>0</v>
      </c>
      <c r="F65" s="3" t="str">
        <f>IF(E65&gt;G65,"○",IF(E65&lt;G65,"●"," "))</f>
        <v> </v>
      </c>
      <c r="G65" s="4">
        <f>K63</f>
        <v>0</v>
      </c>
      <c r="H65" s="3">
        <f>M64</f>
        <v>0</v>
      </c>
      <c r="I65" s="3" t="str">
        <f>IF(H65&gt;J65,"○",IF(H65&lt;J65,"●"," "))</f>
        <v> </v>
      </c>
      <c r="J65" s="4">
        <f>K64</f>
        <v>0</v>
      </c>
      <c r="K65" s="36"/>
      <c r="L65" s="37"/>
      <c r="M65" s="38"/>
      <c r="N65" s="3"/>
      <c r="O65" s="3" t="str">
        <f>IF(N65&gt;P65,"○",IF(N65&lt;P65,"●"," "))</f>
        <v> </v>
      </c>
      <c r="P65" s="4"/>
      <c r="Q65" s="3"/>
      <c r="R65" s="3" t="str">
        <f>IF(Q65&gt;S65,"○",IF(Q65&lt;S65,"●"," "))</f>
        <v> </v>
      </c>
      <c r="S65" s="4"/>
      <c r="T65" s="8">
        <f t="shared" si="30"/>
        <v>0</v>
      </c>
      <c r="U65" s="8">
        <f t="shared" si="31"/>
        <v>0</v>
      </c>
      <c r="V65" s="8">
        <f t="shared" si="32"/>
        <v>0</v>
      </c>
      <c r="W65" s="7">
        <f t="shared" si="33"/>
        <v>0</v>
      </c>
      <c r="X65" s="7">
        <f>E65+H65+B65+N65+Q65</f>
        <v>0</v>
      </c>
      <c r="Y65" s="7">
        <f>G65+J65+D65+P65+S65</f>
        <v>0</v>
      </c>
      <c r="Z65" s="29">
        <f t="shared" si="34"/>
        <v>0</v>
      </c>
      <c r="AA65" s="8"/>
      <c r="AB65" s="2"/>
      <c r="AC65" s="2"/>
      <c r="AD65" s="2"/>
      <c r="AE65" s="9"/>
    </row>
    <row r="66" spans="1:31" s="14" customFormat="1" ht="18" customHeight="1">
      <c r="A66" s="5" t="s">
        <v>40</v>
      </c>
      <c r="B66" s="7">
        <f>P62</f>
        <v>0</v>
      </c>
      <c r="C66" s="3" t="str">
        <f>IF(B66&gt;D66,"○",IF(B66&lt;D66,"●"," "))</f>
        <v> </v>
      </c>
      <c r="D66" s="4">
        <f>N62</f>
        <v>0</v>
      </c>
      <c r="E66" s="7">
        <f>P63</f>
        <v>0</v>
      </c>
      <c r="F66" s="3" t="str">
        <f>IF(E66&gt;G66,"○",IF(E66&lt;G66,"●"," "))</f>
        <v> </v>
      </c>
      <c r="G66" s="4">
        <f>N63</f>
        <v>0</v>
      </c>
      <c r="H66" s="3">
        <f>P64</f>
        <v>0</v>
      </c>
      <c r="I66" s="3" t="str">
        <f>IF(H66&gt;J66,"○",IF(H66&lt;J66,"●"," "))</f>
        <v> </v>
      </c>
      <c r="J66" s="4">
        <f>N64</f>
        <v>0</v>
      </c>
      <c r="K66" s="3">
        <f>P65</f>
        <v>0</v>
      </c>
      <c r="L66" s="3" t="str">
        <f>IF(K66&gt;M66,"○",IF(K66&lt;M66,"●"," "))</f>
        <v> </v>
      </c>
      <c r="M66" s="4">
        <f>N65</f>
        <v>0</v>
      </c>
      <c r="N66" s="36"/>
      <c r="O66" s="37"/>
      <c r="P66" s="38"/>
      <c r="Q66" s="3"/>
      <c r="R66" s="3" t="str">
        <f>IF(Q66&gt;S66,"○",IF(Q66&lt;S66,"●"," "))</f>
        <v> </v>
      </c>
      <c r="S66" s="4"/>
      <c r="T66" s="8">
        <f t="shared" si="30"/>
        <v>0</v>
      </c>
      <c r="U66" s="8">
        <f t="shared" si="31"/>
        <v>0</v>
      </c>
      <c r="V66" s="8">
        <f t="shared" si="32"/>
        <v>0</v>
      </c>
      <c r="W66" s="7">
        <f t="shared" si="33"/>
        <v>0</v>
      </c>
      <c r="X66" s="7">
        <f>E66+H66+K66+B66+Q66</f>
        <v>0</v>
      </c>
      <c r="Y66" s="7">
        <f>G66+J66+M66+D66+S66</f>
        <v>0</v>
      </c>
      <c r="Z66" s="29">
        <f t="shared" si="34"/>
        <v>0</v>
      </c>
      <c r="AA66" s="8"/>
      <c r="AB66" s="2"/>
      <c r="AC66" s="2"/>
      <c r="AD66" s="2"/>
      <c r="AE66" s="12"/>
    </row>
    <row r="67" spans="1:31" s="14" customFormat="1" ht="18" customHeight="1">
      <c r="A67" s="5" t="s">
        <v>76</v>
      </c>
      <c r="B67" s="7">
        <f>S62</f>
        <v>0</v>
      </c>
      <c r="C67" s="3" t="str">
        <f>IF(B67&gt;D67,"○",IF(B67&lt;D67,"●"," "))</f>
        <v> </v>
      </c>
      <c r="D67" s="4">
        <f>Q62</f>
        <v>0</v>
      </c>
      <c r="E67" s="7">
        <f>S63</f>
        <v>0</v>
      </c>
      <c r="F67" s="3" t="str">
        <f>IF(E67&gt;G67,"○",IF(E67&lt;G67,"●"," "))</f>
        <v> </v>
      </c>
      <c r="G67" s="4">
        <f>Q63</f>
        <v>0</v>
      </c>
      <c r="H67" s="3">
        <f>S64</f>
        <v>0</v>
      </c>
      <c r="I67" s="3" t="str">
        <f>IF(H67&gt;J67,"○",IF(H67&lt;J67,"●"," "))</f>
        <v> </v>
      </c>
      <c r="J67" s="4">
        <f>Q64</f>
        <v>0</v>
      </c>
      <c r="K67" s="3">
        <f>S65</f>
        <v>0</v>
      </c>
      <c r="L67" s="3" t="str">
        <f>IF(K67&gt;M67,"○",IF(K67&lt;M67,"●"," "))</f>
        <v> </v>
      </c>
      <c r="M67" s="4">
        <f>Q65</f>
        <v>0</v>
      </c>
      <c r="N67" s="7">
        <f>S66</f>
        <v>0</v>
      </c>
      <c r="O67" s="26" t="str">
        <f>IF(N67&gt;P67,"○",IF(N67&lt;P67,"●"," "))</f>
        <v> </v>
      </c>
      <c r="P67" s="25">
        <f>Q66</f>
        <v>0</v>
      </c>
      <c r="Q67" s="36"/>
      <c r="R67" s="39"/>
      <c r="S67" s="40"/>
      <c r="T67" s="8">
        <f t="shared" si="30"/>
        <v>0</v>
      </c>
      <c r="U67" s="8">
        <f t="shared" si="31"/>
        <v>0</v>
      </c>
      <c r="V67" s="8">
        <f t="shared" si="32"/>
        <v>0</v>
      </c>
      <c r="W67" s="7">
        <f t="shared" si="33"/>
        <v>0</v>
      </c>
      <c r="X67" s="7">
        <f>E67+H67+K67+B67+N67</f>
        <v>0</v>
      </c>
      <c r="Y67" s="7">
        <f>G67+J67+M67+D67+P67</f>
        <v>0</v>
      </c>
      <c r="Z67" s="29">
        <f t="shared" si="34"/>
        <v>0</v>
      </c>
      <c r="AA67" s="8"/>
      <c r="AB67" s="2"/>
      <c r="AC67" s="2"/>
      <c r="AD67" s="2"/>
      <c r="AE67" s="12"/>
    </row>
  </sheetData>
  <sheetProtection/>
  <mergeCells count="86">
    <mergeCell ref="B62:D62"/>
    <mergeCell ref="E63:G63"/>
    <mergeCell ref="H64:J64"/>
    <mergeCell ref="K65:M65"/>
    <mergeCell ref="N66:P66"/>
    <mergeCell ref="Q67:S67"/>
    <mergeCell ref="B61:D61"/>
    <mergeCell ref="E61:G61"/>
    <mergeCell ref="H61:J61"/>
    <mergeCell ref="K61:M61"/>
    <mergeCell ref="N61:P61"/>
    <mergeCell ref="Q61:S61"/>
    <mergeCell ref="B53:D53"/>
    <mergeCell ref="E54:G54"/>
    <mergeCell ref="H55:J55"/>
    <mergeCell ref="K56:M56"/>
    <mergeCell ref="N57:P57"/>
    <mergeCell ref="Q58:S58"/>
    <mergeCell ref="B52:D52"/>
    <mergeCell ref="E52:G52"/>
    <mergeCell ref="H52:J52"/>
    <mergeCell ref="K52:M52"/>
    <mergeCell ref="N52:P52"/>
    <mergeCell ref="Q52:S52"/>
    <mergeCell ref="B44:D44"/>
    <mergeCell ref="E45:G45"/>
    <mergeCell ref="H46:J46"/>
    <mergeCell ref="K47:M47"/>
    <mergeCell ref="N48:P48"/>
    <mergeCell ref="Q49:S49"/>
    <mergeCell ref="B43:D43"/>
    <mergeCell ref="E43:G43"/>
    <mergeCell ref="H43:J43"/>
    <mergeCell ref="K43:M43"/>
    <mergeCell ref="N43:P43"/>
    <mergeCell ref="Q43:S43"/>
    <mergeCell ref="B35:D35"/>
    <mergeCell ref="E36:G36"/>
    <mergeCell ref="H37:J37"/>
    <mergeCell ref="K38:M38"/>
    <mergeCell ref="N39:P39"/>
    <mergeCell ref="Q40:S40"/>
    <mergeCell ref="B34:D34"/>
    <mergeCell ref="E34:G34"/>
    <mergeCell ref="H34:J34"/>
    <mergeCell ref="K34:M34"/>
    <mergeCell ref="N34:P34"/>
    <mergeCell ref="Q34:S34"/>
    <mergeCell ref="B26:D26"/>
    <mergeCell ref="E27:G27"/>
    <mergeCell ref="H28:J28"/>
    <mergeCell ref="K29:M29"/>
    <mergeCell ref="N30:P30"/>
    <mergeCell ref="Q31:S31"/>
    <mergeCell ref="B25:D25"/>
    <mergeCell ref="E25:G25"/>
    <mergeCell ref="H25:J25"/>
    <mergeCell ref="K25:M25"/>
    <mergeCell ref="N25:P25"/>
    <mergeCell ref="Q25:S25"/>
    <mergeCell ref="B17:D17"/>
    <mergeCell ref="E18:G18"/>
    <mergeCell ref="H19:J19"/>
    <mergeCell ref="K20:M20"/>
    <mergeCell ref="N21:P21"/>
    <mergeCell ref="Q22:S22"/>
    <mergeCell ref="Y14:Z14"/>
    <mergeCell ref="B16:D16"/>
    <mergeCell ref="E16:G16"/>
    <mergeCell ref="H16:J16"/>
    <mergeCell ref="K16:M16"/>
    <mergeCell ref="N16:P16"/>
    <mergeCell ref="Q16:S16"/>
    <mergeCell ref="B8:D8"/>
    <mergeCell ref="E9:G9"/>
    <mergeCell ref="H10:J10"/>
    <mergeCell ref="K11:M11"/>
    <mergeCell ref="N12:P12"/>
    <mergeCell ref="Q13:S13"/>
    <mergeCell ref="A1:AA1"/>
    <mergeCell ref="B7:D7"/>
    <mergeCell ref="E7:G7"/>
    <mergeCell ref="H7:J7"/>
    <mergeCell ref="K7:M7"/>
    <mergeCell ref="N7:P7"/>
    <mergeCell ref="Q7:S7"/>
  </mergeCells>
  <printOptions/>
  <pageMargins left="0.41" right="0.4" top="0.48" bottom="0.34" header="0.512" footer="0.27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7"/>
  <sheetViews>
    <sheetView view="pageBreakPreview" zoomScale="90" zoomScaleSheetLayoutView="90" zoomScalePageLayoutView="0" workbookViewId="0" topLeftCell="A26">
      <selection activeCell="N59" sqref="N59"/>
    </sheetView>
  </sheetViews>
  <sheetFormatPr defaultColWidth="9.00390625" defaultRowHeight="13.5"/>
  <cols>
    <col min="1" max="1" width="19.50390625" style="17" customWidth="1"/>
    <col min="2" max="13" width="4.75390625" style="1" customWidth="1"/>
    <col min="14" max="14" width="4.75390625" style="23" customWidth="1"/>
    <col min="15" max="19" width="4.75390625" style="1" customWidth="1"/>
    <col min="20" max="22" width="5.875" style="1" customWidth="1"/>
    <col min="23" max="23" width="6.125" style="1" customWidth="1"/>
    <col min="24" max="24" width="5.875" style="1" customWidth="1"/>
    <col min="25" max="25" width="5.75390625" style="1" customWidth="1"/>
    <col min="26" max="26" width="5.875" style="28" customWidth="1"/>
    <col min="27" max="27" width="5.75390625" style="1" customWidth="1"/>
    <col min="28" max="16384" width="9.00390625" style="1" customWidth="1"/>
  </cols>
  <sheetData>
    <row r="1" spans="1:27" ht="28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ht="18" customHeight="1">
      <c r="A2" s="17" t="s">
        <v>41</v>
      </c>
    </row>
    <row r="3" spans="2:16" ht="18" customHeight="1">
      <c r="B3" s="1" t="s">
        <v>9</v>
      </c>
      <c r="E3" s="1" t="s">
        <v>12</v>
      </c>
      <c r="H3" s="1" t="s">
        <v>20</v>
      </c>
      <c r="K3" s="1" t="s">
        <v>21</v>
      </c>
      <c r="P3" s="1" t="s">
        <v>22</v>
      </c>
    </row>
    <row r="4" spans="2:16" ht="18" customHeight="1">
      <c r="B4" s="1" t="s">
        <v>10</v>
      </c>
      <c r="E4" s="1" t="s">
        <v>13</v>
      </c>
      <c r="H4" s="1" t="s">
        <v>14</v>
      </c>
      <c r="K4" s="1" t="s">
        <v>23</v>
      </c>
      <c r="P4" s="1" t="s">
        <v>17</v>
      </c>
    </row>
    <row r="5" spans="8:11" ht="18" customHeight="1">
      <c r="H5" s="1" t="s">
        <v>16</v>
      </c>
      <c r="K5" s="1" t="s">
        <v>15</v>
      </c>
    </row>
    <row r="6" spans="1:26" s="14" customFormat="1" ht="18" customHeight="1">
      <c r="A6" s="21" t="s">
        <v>0</v>
      </c>
      <c r="B6" s="13"/>
      <c r="C6" s="13"/>
      <c r="D6" s="13"/>
      <c r="E6" s="13" t="s">
        <v>11</v>
      </c>
      <c r="F6" s="13"/>
      <c r="G6" s="14" t="s">
        <v>67</v>
      </c>
      <c r="N6" s="11"/>
      <c r="Z6" s="17"/>
    </row>
    <row r="7" spans="1:31" s="14" customFormat="1" ht="18" customHeight="1">
      <c r="A7" s="18"/>
      <c r="B7" s="33" t="str">
        <f>A8</f>
        <v>西宮SC</v>
      </c>
      <c r="C7" s="34"/>
      <c r="D7" s="35"/>
      <c r="E7" s="33" t="str">
        <f>A9</f>
        <v>甲子園SC</v>
      </c>
      <c r="F7" s="34"/>
      <c r="G7" s="35"/>
      <c r="H7" s="33" t="str">
        <f>A10</f>
        <v>西宮SSホワイト</v>
      </c>
      <c r="I7" s="34"/>
      <c r="J7" s="35"/>
      <c r="K7" s="33" t="str">
        <f>A11</f>
        <v>FC甲東VIVO</v>
      </c>
      <c r="L7" s="34"/>
      <c r="M7" s="35"/>
      <c r="N7" s="33" t="str">
        <f>A12</f>
        <v>夙川SC</v>
      </c>
      <c r="O7" s="34"/>
      <c r="P7" s="35"/>
      <c r="Q7" s="33">
        <f>A13</f>
        <v>0</v>
      </c>
      <c r="R7" s="34"/>
      <c r="S7" s="35"/>
      <c r="T7" s="8" t="s">
        <v>5</v>
      </c>
      <c r="U7" s="8" t="s">
        <v>6</v>
      </c>
      <c r="V7" s="8" t="s">
        <v>7</v>
      </c>
      <c r="W7" s="7" t="s">
        <v>1</v>
      </c>
      <c r="X7" s="7" t="s">
        <v>3</v>
      </c>
      <c r="Y7" s="7" t="s">
        <v>4</v>
      </c>
      <c r="Z7" s="29" t="s">
        <v>2</v>
      </c>
      <c r="AA7" s="8" t="s">
        <v>8</v>
      </c>
      <c r="AB7" s="2"/>
      <c r="AC7" s="12"/>
      <c r="AD7" s="2"/>
      <c r="AE7" s="12"/>
    </row>
    <row r="8" spans="1:31" s="14" customFormat="1" ht="18" customHeight="1">
      <c r="A8" s="20" t="s">
        <v>67</v>
      </c>
      <c r="B8" s="36"/>
      <c r="C8" s="37"/>
      <c r="D8" s="38"/>
      <c r="E8" s="3"/>
      <c r="F8" s="3" t="str">
        <f>IF(E8&gt;G8,"○",IF(E8&lt;G8,"●"," "))</f>
        <v> </v>
      </c>
      <c r="G8" s="4"/>
      <c r="H8" s="3"/>
      <c r="I8" s="3" t="str">
        <f>IF(H8&gt;J8,"○",IF(H8&lt;J8,"●"," "))</f>
        <v> </v>
      </c>
      <c r="J8" s="4"/>
      <c r="K8" s="3"/>
      <c r="L8" s="3" t="str">
        <f>IF(K8&gt;M8,"○",IF(K8&lt;M8,"●"," "))</f>
        <v> </v>
      </c>
      <c r="M8" s="4"/>
      <c r="N8" s="3"/>
      <c r="O8" s="3" t="str">
        <f>IF(N8&gt;P8,"○",IF(N8&lt;P8,"●"," "))</f>
        <v> </v>
      </c>
      <c r="P8" s="4"/>
      <c r="Q8" s="3"/>
      <c r="R8" s="3" t="str">
        <f>IF(Q8&gt;S8,"○",IF(Q8&lt;S8,"●"," "))</f>
        <v> </v>
      </c>
      <c r="S8" s="4"/>
      <c r="T8" s="8">
        <f aca="true" t="shared" si="0" ref="T8:T13">COUNTIF(B8:S8,"○")</f>
        <v>0</v>
      </c>
      <c r="U8" s="8">
        <f aca="true" t="shared" si="1" ref="U8:U13">COUNTIF(B8:S8,"△")</f>
        <v>0</v>
      </c>
      <c r="V8" s="8">
        <f aca="true" t="shared" si="2" ref="V8:V13">COUNTIF(B8:S8,"●")</f>
        <v>0</v>
      </c>
      <c r="W8" s="7">
        <f aca="true" t="shared" si="3" ref="W8:W13">T8*3+U8</f>
        <v>0</v>
      </c>
      <c r="X8" s="7">
        <f>E8+H8+K8+N8+Q8</f>
        <v>0</v>
      </c>
      <c r="Y8" s="7">
        <f>G8+J8+M8+P8+S8</f>
        <v>0</v>
      </c>
      <c r="Z8" s="29">
        <f aca="true" t="shared" si="4" ref="Z8:Z13">X8-Y8</f>
        <v>0</v>
      </c>
      <c r="AA8" s="8"/>
      <c r="AB8" s="2"/>
      <c r="AC8" s="2"/>
      <c r="AD8" s="2"/>
      <c r="AE8" s="9"/>
    </row>
    <row r="9" spans="1:31" s="14" customFormat="1" ht="18" customHeight="1">
      <c r="A9" s="20" t="s">
        <v>77</v>
      </c>
      <c r="B9" s="3">
        <f>G8</f>
        <v>0</v>
      </c>
      <c r="C9" s="3" t="str">
        <f>IF(B9&gt;D9,"○",IF(B9&lt;D9,"●"," "))</f>
        <v> </v>
      </c>
      <c r="D9" s="4">
        <f>E8</f>
        <v>0</v>
      </c>
      <c r="E9" s="36"/>
      <c r="F9" s="37"/>
      <c r="G9" s="38"/>
      <c r="H9" s="7"/>
      <c r="I9" s="3" t="str">
        <f>IF(H9&gt;J9,"○",IF(H9&lt;J9,"●"," "))</f>
        <v> </v>
      </c>
      <c r="J9" s="4"/>
      <c r="K9" s="3"/>
      <c r="L9" s="3" t="str">
        <f>IF(K9&gt;M9,"○",IF(K9&lt;M9,"●"," "))</f>
        <v> </v>
      </c>
      <c r="M9" s="4"/>
      <c r="N9" s="3"/>
      <c r="O9" s="3" t="str">
        <f>IF(N9&gt;P9,"○",IF(N9&lt;P9,"●"," "))</f>
        <v> </v>
      </c>
      <c r="P9" s="4"/>
      <c r="Q9" s="3"/>
      <c r="R9" s="3" t="str">
        <f>IF(Q9&gt;S9,"○",IF(Q9&lt;S9,"●"," "))</f>
        <v> </v>
      </c>
      <c r="S9" s="4"/>
      <c r="T9" s="8">
        <f t="shared" si="0"/>
        <v>0</v>
      </c>
      <c r="U9" s="8">
        <f t="shared" si="1"/>
        <v>0</v>
      </c>
      <c r="V9" s="8">
        <f t="shared" si="2"/>
        <v>0</v>
      </c>
      <c r="W9" s="7">
        <f t="shared" si="3"/>
        <v>0</v>
      </c>
      <c r="X9" s="7">
        <f>B9+H9+K9+N9+Q9</f>
        <v>0</v>
      </c>
      <c r="Y9" s="7">
        <f>D9+J9+M9+P9+S9</f>
        <v>0</v>
      </c>
      <c r="Z9" s="29">
        <f t="shared" si="4"/>
        <v>0</v>
      </c>
      <c r="AA9" s="8"/>
      <c r="AB9" s="2"/>
      <c r="AC9" s="2"/>
      <c r="AD9" s="2"/>
      <c r="AE9" s="9"/>
    </row>
    <row r="10" spans="1:31" s="14" customFormat="1" ht="18" customHeight="1">
      <c r="A10" s="20" t="s">
        <v>78</v>
      </c>
      <c r="B10" s="11">
        <f>J8</f>
        <v>0</v>
      </c>
      <c r="C10" s="3" t="str">
        <f>IF(B10&gt;D10,"○",IF(B10&lt;D10,"●"," "))</f>
        <v> </v>
      </c>
      <c r="D10" s="19">
        <f>H8</f>
        <v>0</v>
      </c>
      <c r="E10" s="11">
        <f>J9</f>
        <v>0</v>
      </c>
      <c r="F10" s="3" t="str">
        <f>IF(E10&gt;G10,"○",IF(E10&lt;G10,"●"," "))</f>
        <v> </v>
      </c>
      <c r="G10" s="10">
        <f>H9</f>
        <v>0</v>
      </c>
      <c r="H10" s="36"/>
      <c r="I10" s="37"/>
      <c r="J10" s="38"/>
      <c r="K10" s="11"/>
      <c r="L10" s="3" t="str">
        <f>IF(K10&gt;M10,"○",IF(K10&lt;M10,"●"," "))</f>
        <v> </v>
      </c>
      <c r="M10" s="10"/>
      <c r="N10" s="11"/>
      <c r="O10" s="3" t="str">
        <f>IF(N10&gt;P10,"○",IF(N10&lt;P10,"●"," "))</f>
        <v> </v>
      </c>
      <c r="P10" s="10"/>
      <c r="Q10" s="11"/>
      <c r="R10" s="3" t="str">
        <f>IF(Q10&gt;S10,"○",IF(Q10&lt;S10,"●"," "))</f>
        <v> </v>
      </c>
      <c r="S10" s="10"/>
      <c r="T10" s="8">
        <f t="shared" si="0"/>
        <v>0</v>
      </c>
      <c r="U10" s="8">
        <f t="shared" si="1"/>
        <v>0</v>
      </c>
      <c r="V10" s="8">
        <f t="shared" si="2"/>
        <v>0</v>
      </c>
      <c r="W10" s="7">
        <f t="shared" si="3"/>
        <v>0</v>
      </c>
      <c r="X10" s="7">
        <f>E10+B10+K10+N10+Q10</f>
        <v>0</v>
      </c>
      <c r="Y10" s="7">
        <f>G10+D10+M10+P10+S10</f>
        <v>0</v>
      </c>
      <c r="Z10" s="29">
        <f t="shared" si="4"/>
        <v>0</v>
      </c>
      <c r="AA10" s="8"/>
      <c r="AB10" s="2"/>
      <c r="AC10" s="2"/>
      <c r="AD10" s="2"/>
      <c r="AE10" s="9"/>
    </row>
    <row r="11" spans="1:31" s="14" customFormat="1" ht="18" customHeight="1">
      <c r="A11" s="5" t="s">
        <v>25</v>
      </c>
      <c r="B11" s="7">
        <f>M8</f>
        <v>0</v>
      </c>
      <c r="C11" s="3" t="str">
        <f>IF(B11&gt;D11,"○",IF(B11&lt;D11,"●"," "))</f>
        <v> </v>
      </c>
      <c r="D11" s="4">
        <f>K8</f>
        <v>0</v>
      </c>
      <c r="E11" s="7">
        <f>M9</f>
        <v>0</v>
      </c>
      <c r="F11" s="3" t="str">
        <f>IF(E11&gt;G11,"○",IF(E11&lt;G11,"●"," "))</f>
        <v> </v>
      </c>
      <c r="G11" s="4">
        <f>K9</f>
        <v>0</v>
      </c>
      <c r="H11" s="3">
        <f>M10</f>
        <v>0</v>
      </c>
      <c r="I11" s="3" t="str">
        <f>IF(H11&gt;J11,"○",IF(H11&lt;J11,"●"," "))</f>
        <v> </v>
      </c>
      <c r="J11" s="4">
        <f>K10</f>
        <v>0</v>
      </c>
      <c r="K11" s="36"/>
      <c r="L11" s="37"/>
      <c r="M11" s="38"/>
      <c r="N11" s="3"/>
      <c r="O11" s="3" t="str">
        <f>IF(N11&gt;P11,"○",IF(N11&lt;P11,"●"," "))</f>
        <v> </v>
      </c>
      <c r="P11" s="4"/>
      <c r="Q11" s="3"/>
      <c r="R11" s="3" t="str">
        <f>IF(Q11&gt;S11,"○",IF(Q11&lt;S11,"●"," "))</f>
        <v> </v>
      </c>
      <c r="S11" s="4"/>
      <c r="T11" s="8">
        <f t="shared" si="0"/>
        <v>0</v>
      </c>
      <c r="U11" s="8">
        <f t="shared" si="1"/>
        <v>0</v>
      </c>
      <c r="V11" s="8">
        <f t="shared" si="2"/>
        <v>0</v>
      </c>
      <c r="W11" s="7">
        <f t="shared" si="3"/>
        <v>0</v>
      </c>
      <c r="X11" s="7">
        <f>E11+H11+B11+N11+Q11</f>
        <v>0</v>
      </c>
      <c r="Y11" s="7">
        <f>G11+J11+D11+P11+S11</f>
        <v>0</v>
      </c>
      <c r="Z11" s="29">
        <f t="shared" si="4"/>
        <v>0</v>
      </c>
      <c r="AA11" s="8"/>
      <c r="AB11" s="2"/>
      <c r="AC11" s="2"/>
      <c r="AD11" s="2"/>
      <c r="AE11" s="9"/>
    </row>
    <row r="12" spans="1:31" s="14" customFormat="1" ht="18" customHeight="1">
      <c r="A12" s="5" t="s">
        <v>44</v>
      </c>
      <c r="B12" s="7">
        <f>P8</f>
        <v>0</v>
      </c>
      <c r="C12" s="3" t="str">
        <f>IF(B12&gt;D12,"○",IF(B12&lt;D12,"●"," "))</f>
        <v> </v>
      </c>
      <c r="D12" s="4">
        <f>N8</f>
        <v>0</v>
      </c>
      <c r="E12" s="7">
        <f>P9</f>
        <v>0</v>
      </c>
      <c r="F12" s="3" t="str">
        <f>IF(E12&gt;G12,"○",IF(E12&lt;G12,"●"," "))</f>
        <v> </v>
      </c>
      <c r="G12" s="4">
        <f>N9</f>
        <v>0</v>
      </c>
      <c r="H12" s="3">
        <f>P10</f>
        <v>0</v>
      </c>
      <c r="I12" s="3" t="str">
        <f>IF(H12&gt;J12,"○",IF(H12&lt;J12,"●"," "))</f>
        <v> </v>
      </c>
      <c r="J12" s="4">
        <f>N10</f>
        <v>0</v>
      </c>
      <c r="K12" s="3">
        <f>P11</f>
        <v>0</v>
      </c>
      <c r="L12" s="3" t="str">
        <f>IF(K12&gt;M12,"○",IF(K12&lt;M12,"●"," "))</f>
        <v> </v>
      </c>
      <c r="M12" s="4">
        <f>N11</f>
        <v>0</v>
      </c>
      <c r="N12" s="36"/>
      <c r="O12" s="37"/>
      <c r="P12" s="38"/>
      <c r="Q12" s="3"/>
      <c r="R12" s="3" t="str">
        <f>IF(Q12&gt;S12,"○",IF(Q12&lt;S12,"●"," "))</f>
        <v> </v>
      </c>
      <c r="S12" s="4"/>
      <c r="T12" s="8">
        <f t="shared" si="0"/>
        <v>0</v>
      </c>
      <c r="U12" s="8">
        <f t="shared" si="1"/>
        <v>0</v>
      </c>
      <c r="V12" s="8">
        <f t="shared" si="2"/>
        <v>0</v>
      </c>
      <c r="W12" s="7">
        <f t="shared" si="3"/>
        <v>0</v>
      </c>
      <c r="X12" s="7">
        <f>E12+H12+K12+B12+Q12</f>
        <v>0</v>
      </c>
      <c r="Y12" s="7">
        <f>G12+J12+M12+D12+S12</f>
        <v>0</v>
      </c>
      <c r="Z12" s="29">
        <f t="shared" si="4"/>
        <v>0</v>
      </c>
      <c r="AA12" s="8"/>
      <c r="AB12" s="2"/>
      <c r="AC12" s="2"/>
      <c r="AD12" s="2"/>
      <c r="AE12" s="12"/>
    </row>
    <row r="13" spans="1:31" s="14" customFormat="1" ht="18" customHeight="1">
      <c r="A13" s="5"/>
      <c r="B13" s="7">
        <f>S8</f>
        <v>0</v>
      </c>
      <c r="C13" s="3" t="str">
        <f>IF(B13&gt;D13,"○",IF(B13&lt;D13,"●"," "))</f>
        <v> </v>
      </c>
      <c r="D13" s="4">
        <f>Q8</f>
        <v>0</v>
      </c>
      <c r="E13" s="7">
        <f>S9</f>
        <v>0</v>
      </c>
      <c r="F13" s="3" t="str">
        <f>IF(E13&gt;G13,"○",IF(E13&lt;G13,"●"," "))</f>
        <v> </v>
      </c>
      <c r="G13" s="4">
        <f>Q9</f>
        <v>0</v>
      </c>
      <c r="H13" s="3">
        <f>S10</f>
        <v>0</v>
      </c>
      <c r="I13" s="3" t="str">
        <f>IF(H13&gt;J13,"○",IF(H13&lt;J13,"●"," "))</f>
        <v> </v>
      </c>
      <c r="J13" s="4">
        <f>Q10</f>
        <v>0</v>
      </c>
      <c r="K13" s="3">
        <f>S11</f>
        <v>0</v>
      </c>
      <c r="L13" s="3" t="str">
        <f>IF(K13&gt;M13,"○",IF(K13&lt;M13,"●"," "))</f>
        <v> </v>
      </c>
      <c r="M13" s="4">
        <f>Q11</f>
        <v>0</v>
      </c>
      <c r="N13" s="7">
        <f>S12</f>
        <v>0</v>
      </c>
      <c r="O13" s="26" t="str">
        <f>IF(N13&gt;P13,"○",IF(N13&lt;P13,"●"," "))</f>
        <v> </v>
      </c>
      <c r="P13" s="25">
        <f>Q12</f>
        <v>0</v>
      </c>
      <c r="Q13" s="36"/>
      <c r="R13" s="39"/>
      <c r="S13" s="40"/>
      <c r="T13" s="8">
        <f t="shared" si="0"/>
        <v>0</v>
      </c>
      <c r="U13" s="8">
        <f t="shared" si="1"/>
        <v>0</v>
      </c>
      <c r="V13" s="8">
        <f t="shared" si="2"/>
        <v>0</v>
      </c>
      <c r="W13" s="7">
        <f t="shared" si="3"/>
        <v>0</v>
      </c>
      <c r="X13" s="7">
        <f>E13+H13+K13+B13+N13</f>
        <v>0</v>
      </c>
      <c r="Y13" s="7">
        <f>G13+J13+M13+D13+P13</f>
        <v>0</v>
      </c>
      <c r="Z13" s="29">
        <f t="shared" si="4"/>
        <v>0</v>
      </c>
      <c r="AA13" s="8"/>
      <c r="AB13" s="2"/>
      <c r="AC13" s="2"/>
      <c r="AD13" s="2"/>
      <c r="AE13" s="12"/>
    </row>
    <row r="14" spans="1:26" s="14" customFormat="1" ht="18" customHeight="1">
      <c r="A14" s="16"/>
      <c r="B14" s="9"/>
      <c r="C14" s="9"/>
      <c r="D14" s="9"/>
      <c r="N14" s="11"/>
      <c r="Q14" s="9"/>
      <c r="R14" s="9"/>
      <c r="S14" s="9"/>
      <c r="T14" s="15"/>
      <c r="U14" s="15"/>
      <c r="V14" s="15"/>
      <c r="W14" s="15"/>
      <c r="X14" s="2"/>
      <c r="Y14" s="41"/>
      <c r="Z14" s="41"/>
    </row>
    <row r="15" spans="1:27" s="14" customFormat="1" ht="18" customHeight="1">
      <c r="A15" s="21" t="s">
        <v>61</v>
      </c>
      <c r="B15" s="13"/>
      <c r="C15" s="13"/>
      <c r="D15" s="13"/>
      <c r="E15" s="13" t="s">
        <v>11</v>
      </c>
      <c r="F15" s="13"/>
      <c r="G15" s="14" t="s">
        <v>80</v>
      </c>
      <c r="N15" s="24"/>
      <c r="O15" s="13"/>
      <c r="Z15" s="17"/>
      <c r="AA15" s="12"/>
    </row>
    <row r="16" spans="1:31" s="14" customFormat="1" ht="18" customHeight="1">
      <c r="A16" s="18"/>
      <c r="B16" s="33" t="str">
        <f>A17</f>
        <v>西宮浜JFCサックス</v>
      </c>
      <c r="C16" s="34"/>
      <c r="D16" s="35"/>
      <c r="E16" s="33" t="str">
        <f>A18</f>
        <v>高須SC</v>
      </c>
      <c r="F16" s="34"/>
      <c r="G16" s="35"/>
      <c r="H16" s="33" t="str">
        <f>A19</f>
        <v>南甲子園SC　A</v>
      </c>
      <c r="I16" s="34"/>
      <c r="J16" s="35"/>
      <c r="K16" s="33" t="str">
        <f>A20</f>
        <v>用海FC</v>
      </c>
      <c r="L16" s="34"/>
      <c r="M16" s="35"/>
      <c r="N16" s="33" t="str">
        <f>A21</f>
        <v>K.S.FC</v>
      </c>
      <c r="O16" s="34"/>
      <c r="P16" s="35"/>
      <c r="Q16" s="33">
        <f>A22</f>
        <v>0</v>
      </c>
      <c r="R16" s="34"/>
      <c r="S16" s="35"/>
      <c r="T16" s="8" t="s">
        <v>5</v>
      </c>
      <c r="U16" s="8" t="s">
        <v>6</v>
      </c>
      <c r="V16" s="8" t="s">
        <v>7</v>
      </c>
      <c r="W16" s="7" t="s">
        <v>1</v>
      </c>
      <c r="X16" s="7" t="s">
        <v>3</v>
      </c>
      <c r="Y16" s="7" t="s">
        <v>4</v>
      </c>
      <c r="Z16" s="29" t="s">
        <v>2</v>
      </c>
      <c r="AA16" s="8" t="s">
        <v>8</v>
      </c>
      <c r="AB16" s="2"/>
      <c r="AC16" s="12"/>
      <c r="AD16" s="2"/>
      <c r="AE16" s="12"/>
    </row>
    <row r="17" spans="1:31" s="14" customFormat="1" ht="18" customHeight="1">
      <c r="A17" s="20" t="s">
        <v>79</v>
      </c>
      <c r="B17" s="36"/>
      <c r="C17" s="37"/>
      <c r="D17" s="38"/>
      <c r="E17" s="3"/>
      <c r="F17" s="3" t="str">
        <f>IF(E17&gt;G17,"○",IF(E17&lt;G17,"●"," "))</f>
        <v> </v>
      </c>
      <c r="G17" s="4"/>
      <c r="H17" s="3"/>
      <c r="I17" s="3" t="str">
        <f>IF(H17&gt;J17,"○",IF(H17&lt;J17,"●"," "))</f>
        <v> </v>
      </c>
      <c r="J17" s="4"/>
      <c r="K17" s="3"/>
      <c r="L17" s="3" t="str">
        <f>IF(K17&gt;M17,"○",IF(K17&lt;M17,"●"," "))</f>
        <v> </v>
      </c>
      <c r="M17" s="4"/>
      <c r="N17" s="3"/>
      <c r="O17" s="3" t="str">
        <f>IF(N17&gt;P17,"○",IF(N17&lt;P17,"●"," "))</f>
        <v> </v>
      </c>
      <c r="P17" s="4"/>
      <c r="Q17" s="3"/>
      <c r="R17" s="3" t="str">
        <f>IF(Q17&gt;S17,"○",IF(Q17&lt;S17,"●"," "))</f>
        <v> </v>
      </c>
      <c r="S17" s="4"/>
      <c r="T17" s="8">
        <f aca="true" t="shared" si="5" ref="T17:T22">COUNTIF(B17:S17,"○")</f>
        <v>0</v>
      </c>
      <c r="U17" s="8">
        <f aca="true" t="shared" si="6" ref="U17:U22">COUNTIF(B17:S17,"△")</f>
        <v>0</v>
      </c>
      <c r="V17" s="8">
        <f aca="true" t="shared" si="7" ref="V17:V22">COUNTIF(B17:S17,"●")</f>
        <v>0</v>
      </c>
      <c r="W17" s="7">
        <f aca="true" t="shared" si="8" ref="W17:W22">T17*3+U17</f>
        <v>0</v>
      </c>
      <c r="X17" s="7">
        <f>E17+H17+K17+N17+Q17</f>
        <v>0</v>
      </c>
      <c r="Y17" s="7">
        <f>G17+J17+M17+P17+S17</f>
        <v>0</v>
      </c>
      <c r="Z17" s="29">
        <f aca="true" t="shared" si="9" ref="Z17:Z22">X17-Y17</f>
        <v>0</v>
      </c>
      <c r="AA17" s="8"/>
      <c r="AB17" s="2"/>
      <c r="AC17" s="2"/>
      <c r="AD17" s="2"/>
      <c r="AE17" s="9"/>
    </row>
    <row r="18" spans="1:31" s="14" customFormat="1" ht="18" customHeight="1">
      <c r="A18" s="20" t="s">
        <v>80</v>
      </c>
      <c r="B18" s="3">
        <f>G17</f>
        <v>0</v>
      </c>
      <c r="C18" s="3" t="str">
        <f>IF(B18&gt;D18,"○",IF(B18&lt;D18,"●"," "))</f>
        <v> </v>
      </c>
      <c r="D18" s="4">
        <f>E17</f>
        <v>0</v>
      </c>
      <c r="E18" s="36"/>
      <c r="F18" s="37"/>
      <c r="G18" s="38"/>
      <c r="H18" s="7"/>
      <c r="I18" s="3" t="str">
        <f>IF(H18&gt;J18,"○",IF(H18&lt;J18,"●"," "))</f>
        <v> </v>
      </c>
      <c r="J18" s="4"/>
      <c r="K18" s="3"/>
      <c r="L18" s="3" t="str">
        <f>IF(K18&gt;M18,"○",IF(K18&lt;M18,"●"," "))</f>
        <v> </v>
      </c>
      <c r="M18" s="4"/>
      <c r="N18" s="3"/>
      <c r="O18" s="3" t="str">
        <f>IF(N18&gt;P18,"○",IF(N18&lt;P18,"●"," "))</f>
        <v> </v>
      </c>
      <c r="P18" s="4"/>
      <c r="Q18" s="3"/>
      <c r="R18" s="3" t="str">
        <f>IF(Q18&gt;S18,"○",IF(Q18&lt;S18,"●"," "))</f>
        <v> </v>
      </c>
      <c r="S18" s="4"/>
      <c r="T18" s="8">
        <f t="shared" si="5"/>
        <v>0</v>
      </c>
      <c r="U18" s="8">
        <f t="shared" si="6"/>
        <v>0</v>
      </c>
      <c r="V18" s="8">
        <f t="shared" si="7"/>
        <v>0</v>
      </c>
      <c r="W18" s="7">
        <f t="shared" si="8"/>
        <v>0</v>
      </c>
      <c r="X18" s="7">
        <f>B18+H18+K18+N18+Q18</f>
        <v>0</v>
      </c>
      <c r="Y18" s="7">
        <f>D18+J18+M18+P18+S18</f>
        <v>0</v>
      </c>
      <c r="Z18" s="29">
        <f t="shared" si="9"/>
        <v>0</v>
      </c>
      <c r="AA18" s="8"/>
      <c r="AB18" s="2"/>
      <c r="AC18" s="2"/>
      <c r="AD18" s="2"/>
      <c r="AE18" s="9"/>
    </row>
    <row r="19" spans="1:31" s="14" customFormat="1" ht="18" customHeight="1">
      <c r="A19" s="20" t="s">
        <v>70</v>
      </c>
      <c r="B19" s="11">
        <f>J17</f>
        <v>0</v>
      </c>
      <c r="C19" s="3" t="str">
        <f>IF(B19&gt;D19,"○",IF(B19&lt;D19,"●"," "))</f>
        <v> </v>
      </c>
      <c r="D19" s="19">
        <f>H17</f>
        <v>0</v>
      </c>
      <c r="E19" s="11">
        <f>J18</f>
        <v>0</v>
      </c>
      <c r="F19" s="3" t="str">
        <f>IF(E19&gt;G19,"○",IF(E19&lt;G19,"●"," "))</f>
        <v> </v>
      </c>
      <c r="G19" s="10">
        <f>H18</f>
        <v>0</v>
      </c>
      <c r="H19" s="36"/>
      <c r="I19" s="37"/>
      <c r="J19" s="38"/>
      <c r="K19" s="11"/>
      <c r="L19" s="3" t="str">
        <f>IF(K19&gt;M19,"○",IF(K19&lt;M19,"●"," "))</f>
        <v> </v>
      </c>
      <c r="M19" s="10"/>
      <c r="N19" s="11"/>
      <c r="O19" s="3" t="str">
        <f>IF(N19&gt;P19,"○",IF(N19&lt;P19,"●"," "))</f>
        <v> </v>
      </c>
      <c r="P19" s="10"/>
      <c r="Q19" s="11"/>
      <c r="R19" s="3" t="str">
        <f>IF(Q19&gt;S19,"○",IF(Q19&lt;S19,"●"," "))</f>
        <v> </v>
      </c>
      <c r="S19" s="10"/>
      <c r="T19" s="8">
        <f t="shared" si="5"/>
        <v>0</v>
      </c>
      <c r="U19" s="8">
        <f t="shared" si="6"/>
        <v>0</v>
      </c>
      <c r="V19" s="8">
        <f t="shared" si="7"/>
        <v>0</v>
      </c>
      <c r="W19" s="7">
        <f t="shared" si="8"/>
        <v>0</v>
      </c>
      <c r="X19" s="7">
        <f>E19+B19+K19+N19+Q19</f>
        <v>0</v>
      </c>
      <c r="Y19" s="7">
        <f>G19+D19+M19+P19+S19</f>
        <v>0</v>
      </c>
      <c r="Z19" s="29">
        <f t="shared" si="9"/>
        <v>0</v>
      </c>
      <c r="AA19" s="8"/>
      <c r="AB19" s="2"/>
      <c r="AC19" s="2"/>
      <c r="AD19" s="2"/>
      <c r="AE19" s="9"/>
    </row>
    <row r="20" spans="1:31" s="14" customFormat="1" ht="18" customHeight="1">
      <c r="A20" s="5" t="s">
        <v>24</v>
      </c>
      <c r="B20" s="7">
        <f>M17</f>
        <v>0</v>
      </c>
      <c r="C20" s="3" t="str">
        <f>IF(B20&gt;D20,"○",IF(B20&lt;D20,"●"," "))</f>
        <v> </v>
      </c>
      <c r="D20" s="4">
        <f>K17</f>
        <v>0</v>
      </c>
      <c r="E20" s="7">
        <f>M18</f>
        <v>0</v>
      </c>
      <c r="F20" s="3" t="str">
        <f>IF(E20&gt;G20,"○",IF(E20&lt;G20,"●"," "))</f>
        <v> </v>
      </c>
      <c r="G20" s="4">
        <f>K18</f>
        <v>0</v>
      </c>
      <c r="H20" s="3">
        <f>M19</f>
        <v>0</v>
      </c>
      <c r="I20" s="3" t="str">
        <f>IF(H20&gt;J20,"○",IF(H20&lt;J20,"●"," "))</f>
        <v> </v>
      </c>
      <c r="J20" s="4">
        <f>K19</f>
        <v>0</v>
      </c>
      <c r="K20" s="36"/>
      <c r="L20" s="37"/>
      <c r="M20" s="38"/>
      <c r="N20" s="3"/>
      <c r="O20" s="3" t="str">
        <f>IF(N20&gt;P20,"○",IF(N20&lt;P20,"●"," "))</f>
        <v> </v>
      </c>
      <c r="P20" s="4"/>
      <c r="Q20" s="3"/>
      <c r="R20" s="3" t="str">
        <f>IF(Q20&gt;S20,"○",IF(Q20&lt;S20,"●"," "))</f>
        <v> </v>
      </c>
      <c r="S20" s="4"/>
      <c r="T20" s="8">
        <f t="shared" si="5"/>
        <v>0</v>
      </c>
      <c r="U20" s="8">
        <f t="shared" si="6"/>
        <v>0</v>
      </c>
      <c r="V20" s="8">
        <f t="shared" si="7"/>
        <v>0</v>
      </c>
      <c r="W20" s="7">
        <f t="shared" si="8"/>
        <v>0</v>
      </c>
      <c r="X20" s="7">
        <f>E20+H20+B20+N20+Q20</f>
        <v>0</v>
      </c>
      <c r="Y20" s="7">
        <f>G20+J20+D20+P20+S20</f>
        <v>0</v>
      </c>
      <c r="Z20" s="29">
        <f t="shared" si="9"/>
        <v>0</v>
      </c>
      <c r="AA20" s="8"/>
      <c r="AB20" s="2"/>
      <c r="AC20" s="2"/>
      <c r="AD20" s="2"/>
      <c r="AE20" s="9"/>
    </row>
    <row r="21" spans="1:31" s="14" customFormat="1" ht="18" customHeight="1">
      <c r="A21" s="5" t="s">
        <v>69</v>
      </c>
      <c r="B21" s="7">
        <f>P17</f>
        <v>0</v>
      </c>
      <c r="C21" s="3" t="str">
        <f>IF(B21&gt;D21,"○",IF(B21&lt;D21,"●"," "))</f>
        <v> </v>
      </c>
      <c r="D21" s="4">
        <f>N17</f>
        <v>0</v>
      </c>
      <c r="E21" s="7">
        <f>P18</f>
        <v>0</v>
      </c>
      <c r="F21" s="3" t="str">
        <f>IF(E21&gt;G21,"○",IF(E21&lt;G21,"●"," "))</f>
        <v> </v>
      </c>
      <c r="G21" s="4">
        <f>N18</f>
        <v>0</v>
      </c>
      <c r="H21" s="3">
        <f>P19</f>
        <v>0</v>
      </c>
      <c r="I21" s="3" t="str">
        <f>IF(H21&gt;J21,"○",IF(H21&lt;J21,"●"," "))</f>
        <v> </v>
      </c>
      <c r="J21" s="4">
        <f>N19</f>
        <v>0</v>
      </c>
      <c r="K21" s="3">
        <f>P20</f>
        <v>0</v>
      </c>
      <c r="L21" s="3" t="str">
        <f>IF(K21&gt;M21,"○",IF(K21&lt;M21,"●"," "))</f>
        <v> </v>
      </c>
      <c r="M21" s="4">
        <f>N20</f>
        <v>0</v>
      </c>
      <c r="N21" s="36"/>
      <c r="O21" s="37"/>
      <c r="P21" s="38"/>
      <c r="Q21" s="3"/>
      <c r="R21" s="3" t="str">
        <f>IF(Q21&gt;S21,"○",IF(Q21&lt;S21,"●"," "))</f>
        <v> </v>
      </c>
      <c r="S21" s="4"/>
      <c r="T21" s="8">
        <f t="shared" si="5"/>
        <v>0</v>
      </c>
      <c r="U21" s="8">
        <f t="shared" si="6"/>
        <v>0</v>
      </c>
      <c r="V21" s="8">
        <f t="shared" si="7"/>
        <v>0</v>
      </c>
      <c r="W21" s="7">
        <f t="shared" si="8"/>
        <v>0</v>
      </c>
      <c r="X21" s="7">
        <f>E21+H21+K21+B21+Q21</f>
        <v>0</v>
      </c>
      <c r="Y21" s="7">
        <f>G21+J21+M21+D21+S21</f>
        <v>0</v>
      </c>
      <c r="Z21" s="29">
        <f t="shared" si="9"/>
        <v>0</v>
      </c>
      <c r="AA21" s="8"/>
      <c r="AB21" s="2"/>
      <c r="AC21" s="2"/>
      <c r="AD21" s="2"/>
      <c r="AE21" s="12"/>
    </row>
    <row r="22" spans="1:31" s="14" customFormat="1" ht="18" customHeight="1">
      <c r="A22" s="5"/>
      <c r="B22" s="7">
        <f>S17</f>
        <v>0</v>
      </c>
      <c r="C22" s="3" t="str">
        <f>IF(B22&gt;D22,"○",IF(B22&lt;D22,"●"," "))</f>
        <v> </v>
      </c>
      <c r="D22" s="4">
        <f>Q17</f>
        <v>0</v>
      </c>
      <c r="E22" s="7">
        <f>S18</f>
        <v>0</v>
      </c>
      <c r="F22" s="3" t="str">
        <f>IF(E22&gt;G22,"○",IF(E22&lt;G22,"●"," "))</f>
        <v> </v>
      </c>
      <c r="G22" s="4">
        <f>Q18</f>
        <v>0</v>
      </c>
      <c r="H22" s="3">
        <f>S19</f>
        <v>0</v>
      </c>
      <c r="I22" s="3" t="str">
        <f>IF(H22&gt;J22,"○",IF(H22&lt;J22,"●"," "))</f>
        <v> </v>
      </c>
      <c r="J22" s="4">
        <f>Q19</f>
        <v>0</v>
      </c>
      <c r="K22" s="3">
        <f>S20</f>
        <v>0</v>
      </c>
      <c r="L22" s="3" t="str">
        <f>IF(K22&gt;M22,"○",IF(K22&lt;M22,"●"," "))</f>
        <v> </v>
      </c>
      <c r="M22" s="4">
        <f>Q20</f>
        <v>0</v>
      </c>
      <c r="N22" s="7">
        <f>S21</f>
        <v>0</v>
      </c>
      <c r="O22" s="26" t="str">
        <f>IF(N22&gt;P22,"○",IF(N22&lt;P22,"●"," "))</f>
        <v> </v>
      </c>
      <c r="P22" s="25">
        <f>Q21</f>
        <v>0</v>
      </c>
      <c r="Q22" s="36"/>
      <c r="R22" s="39"/>
      <c r="S22" s="40"/>
      <c r="T22" s="8">
        <f t="shared" si="5"/>
        <v>0</v>
      </c>
      <c r="U22" s="8">
        <f t="shared" si="6"/>
        <v>0</v>
      </c>
      <c r="V22" s="8">
        <f t="shared" si="7"/>
        <v>0</v>
      </c>
      <c r="W22" s="7">
        <f t="shared" si="8"/>
        <v>0</v>
      </c>
      <c r="X22" s="7">
        <f>E22+H22+K22+B22+N22</f>
        <v>0</v>
      </c>
      <c r="Y22" s="7">
        <f>G22+J22+M22+D22+P22</f>
        <v>0</v>
      </c>
      <c r="Z22" s="29">
        <f t="shared" si="9"/>
        <v>0</v>
      </c>
      <c r="AA22" s="8"/>
      <c r="AB22" s="2"/>
      <c r="AC22" s="2"/>
      <c r="AD22" s="2"/>
      <c r="AE22" s="12"/>
    </row>
    <row r="23" spans="1:31" s="14" customFormat="1" ht="18" customHeight="1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/>
      <c r="P23" s="27"/>
      <c r="Q23" s="6"/>
      <c r="R23" s="6"/>
      <c r="S23" s="6"/>
      <c r="T23" s="6"/>
      <c r="U23" s="6"/>
      <c r="V23" s="6"/>
      <c r="W23" s="6"/>
      <c r="X23" s="6"/>
      <c r="Y23" s="6"/>
      <c r="Z23" s="30"/>
      <c r="AA23" s="9"/>
      <c r="AB23" s="2"/>
      <c r="AC23" s="2"/>
      <c r="AD23" s="2"/>
      <c r="AE23" s="12"/>
    </row>
    <row r="24" spans="1:27" s="14" customFormat="1" ht="18" customHeight="1">
      <c r="A24" s="21" t="s">
        <v>62</v>
      </c>
      <c r="B24" s="13"/>
      <c r="C24" s="13"/>
      <c r="D24" s="13"/>
      <c r="E24" s="13" t="s">
        <v>11</v>
      </c>
      <c r="F24" s="13"/>
      <c r="G24" s="14" t="s">
        <v>48</v>
      </c>
      <c r="N24" s="24"/>
      <c r="O24" s="13"/>
      <c r="Z24" s="17"/>
      <c r="AA24" s="12"/>
    </row>
    <row r="25" spans="1:31" s="14" customFormat="1" ht="18" customHeight="1">
      <c r="A25" s="18"/>
      <c r="B25" s="33" t="str">
        <f>A26</f>
        <v>段上SC</v>
      </c>
      <c r="C25" s="34"/>
      <c r="D25" s="35"/>
      <c r="E25" s="33" t="str">
        <f>A27</f>
        <v>安井SC</v>
      </c>
      <c r="F25" s="34"/>
      <c r="G25" s="35"/>
      <c r="H25" s="33" t="str">
        <f>A28</f>
        <v>名塩SC</v>
      </c>
      <c r="I25" s="34"/>
      <c r="J25" s="35"/>
      <c r="K25" s="33" t="str">
        <f>A29</f>
        <v>高木SC</v>
      </c>
      <c r="L25" s="34"/>
      <c r="M25" s="35"/>
      <c r="N25" s="33" t="str">
        <f>A30</f>
        <v>鳴尾北SC</v>
      </c>
      <c r="O25" s="34"/>
      <c r="P25" s="35"/>
      <c r="Q25" s="33">
        <f>A31</f>
        <v>0</v>
      </c>
      <c r="R25" s="34"/>
      <c r="S25" s="35"/>
      <c r="T25" s="8" t="s">
        <v>5</v>
      </c>
      <c r="U25" s="8" t="s">
        <v>6</v>
      </c>
      <c r="V25" s="8" t="s">
        <v>7</v>
      </c>
      <c r="W25" s="7" t="s">
        <v>1</v>
      </c>
      <c r="X25" s="7" t="s">
        <v>3</v>
      </c>
      <c r="Y25" s="7" t="s">
        <v>4</v>
      </c>
      <c r="Z25" s="29" t="s">
        <v>2</v>
      </c>
      <c r="AA25" s="8" t="s">
        <v>8</v>
      </c>
      <c r="AB25" s="2"/>
      <c r="AC25" s="12"/>
      <c r="AD25" s="2"/>
      <c r="AE25" s="12"/>
    </row>
    <row r="26" spans="1:31" s="14" customFormat="1" ht="18" customHeight="1">
      <c r="A26" s="20" t="s">
        <v>45</v>
      </c>
      <c r="B26" s="36"/>
      <c r="C26" s="37"/>
      <c r="D26" s="38"/>
      <c r="E26" s="3"/>
      <c r="F26" s="3" t="str">
        <f>IF(E26&gt;G26,"○",IF(E26&lt;G26,"●"," "))</f>
        <v> </v>
      </c>
      <c r="G26" s="4"/>
      <c r="H26" s="3"/>
      <c r="I26" s="3" t="str">
        <f>IF(H26&gt;J26,"○",IF(H26&lt;J26,"●"," "))</f>
        <v> </v>
      </c>
      <c r="J26" s="4"/>
      <c r="K26" s="3"/>
      <c r="L26" s="3" t="str">
        <f>IF(K26&gt;M26,"○",IF(K26&lt;M26,"●"," "))</f>
        <v> </v>
      </c>
      <c r="M26" s="4"/>
      <c r="N26" s="3"/>
      <c r="O26" s="3" t="str">
        <f>IF(N26&gt;P26,"○",IF(N26&lt;P26,"●"," "))</f>
        <v> </v>
      </c>
      <c r="P26" s="4"/>
      <c r="Q26" s="3"/>
      <c r="R26" s="3" t="str">
        <f>IF(Q26&gt;S26,"○",IF(Q26&lt;S26,"●"," "))</f>
        <v> </v>
      </c>
      <c r="S26" s="4"/>
      <c r="T26" s="8">
        <f aca="true" t="shared" si="10" ref="T26:T31">COUNTIF(B26:S26,"○")</f>
        <v>0</v>
      </c>
      <c r="U26" s="8">
        <f aca="true" t="shared" si="11" ref="U26:U31">COUNTIF(B26:S26,"△")</f>
        <v>0</v>
      </c>
      <c r="V26" s="8">
        <f aca="true" t="shared" si="12" ref="V26:V31">COUNTIF(B26:S26,"●")</f>
        <v>0</v>
      </c>
      <c r="W26" s="7">
        <f aca="true" t="shared" si="13" ref="W26:W31">T26*3+U26</f>
        <v>0</v>
      </c>
      <c r="X26" s="7">
        <f>E26+H26+K26+N26+Q26</f>
        <v>0</v>
      </c>
      <c r="Y26" s="7">
        <f>G26+J26+M26+P26+S26</f>
        <v>0</v>
      </c>
      <c r="Z26" s="29">
        <f aca="true" t="shared" si="14" ref="Z26:Z31">X26-Y26</f>
        <v>0</v>
      </c>
      <c r="AA26" s="8"/>
      <c r="AB26" s="2"/>
      <c r="AC26" s="2"/>
      <c r="AD26" s="2"/>
      <c r="AE26" s="9"/>
    </row>
    <row r="27" spans="1:31" s="14" customFormat="1" ht="18" customHeight="1">
      <c r="A27" s="20" t="s">
        <v>32</v>
      </c>
      <c r="B27" s="3">
        <f>G26</f>
        <v>0</v>
      </c>
      <c r="C27" s="3" t="str">
        <f>IF(B27&gt;D27,"○",IF(B27&lt;D27,"●"," "))</f>
        <v> </v>
      </c>
      <c r="D27" s="4">
        <f>E26</f>
        <v>0</v>
      </c>
      <c r="E27" s="36"/>
      <c r="F27" s="37"/>
      <c r="G27" s="38"/>
      <c r="H27" s="7"/>
      <c r="I27" s="3" t="str">
        <f>IF(H27&gt;J27,"○",IF(H27&lt;J27,"●"," "))</f>
        <v> </v>
      </c>
      <c r="J27" s="4"/>
      <c r="K27" s="3"/>
      <c r="L27" s="3" t="str">
        <f>IF(K27&gt;M27,"○",IF(K27&lt;M27,"●"," "))</f>
        <v> </v>
      </c>
      <c r="M27" s="4"/>
      <c r="N27" s="3"/>
      <c r="O27" s="3" t="str">
        <f>IF(N27&gt;P27,"○",IF(N27&lt;P27,"●"," "))</f>
        <v> </v>
      </c>
      <c r="P27" s="4"/>
      <c r="Q27" s="3"/>
      <c r="R27" s="3" t="str">
        <f>IF(Q27&gt;S27,"○",IF(Q27&lt;S27,"●"," "))</f>
        <v> </v>
      </c>
      <c r="S27" s="4"/>
      <c r="T27" s="8">
        <f t="shared" si="10"/>
        <v>0</v>
      </c>
      <c r="U27" s="8">
        <f t="shared" si="11"/>
        <v>0</v>
      </c>
      <c r="V27" s="8">
        <f t="shared" si="12"/>
        <v>0</v>
      </c>
      <c r="W27" s="7">
        <f t="shared" si="13"/>
        <v>0</v>
      </c>
      <c r="X27" s="7">
        <f>B27+H27+K27+N27+Q27</f>
        <v>0</v>
      </c>
      <c r="Y27" s="7">
        <f>D27+J27+M27+P27+S27</f>
        <v>0</v>
      </c>
      <c r="Z27" s="29">
        <f t="shared" si="14"/>
        <v>0</v>
      </c>
      <c r="AA27" s="8"/>
      <c r="AB27" s="2"/>
      <c r="AC27" s="2"/>
      <c r="AD27" s="2"/>
      <c r="AE27" s="9"/>
    </row>
    <row r="28" spans="1:31" s="14" customFormat="1" ht="18" customHeight="1">
      <c r="A28" s="20" t="s">
        <v>48</v>
      </c>
      <c r="B28" s="11">
        <f>J26</f>
        <v>0</v>
      </c>
      <c r="C28" s="3" t="str">
        <f>IF(B28&gt;D28,"○",IF(B28&lt;D28,"●"," "))</f>
        <v> </v>
      </c>
      <c r="D28" s="19">
        <f>H26</f>
        <v>0</v>
      </c>
      <c r="E28" s="11">
        <f>J27</f>
        <v>0</v>
      </c>
      <c r="F28" s="3" t="str">
        <f>IF(E28&gt;G28,"○",IF(E28&lt;G28,"●"," "))</f>
        <v> </v>
      </c>
      <c r="G28" s="10">
        <f>H27</f>
        <v>0</v>
      </c>
      <c r="H28" s="36"/>
      <c r="I28" s="37"/>
      <c r="J28" s="38"/>
      <c r="K28" s="11"/>
      <c r="L28" s="3" t="str">
        <f>IF(K28&gt;M28,"○",IF(K28&lt;M28,"●"," "))</f>
        <v> </v>
      </c>
      <c r="M28" s="10"/>
      <c r="N28" s="11"/>
      <c r="O28" s="3" t="str">
        <f>IF(N28&gt;P28,"○",IF(N28&lt;P28,"●"," "))</f>
        <v> </v>
      </c>
      <c r="P28" s="10"/>
      <c r="Q28" s="11"/>
      <c r="R28" s="3" t="str">
        <f>IF(Q28&gt;S28,"○",IF(Q28&lt;S28,"●"," "))</f>
        <v> </v>
      </c>
      <c r="S28" s="10"/>
      <c r="T28" s="8">
        <f t="shared" si="10"/>
        <v>0</v>
      </c>
      <c r="U28" s="8">
        <f t="shared" si="11"/>
        <v>0</v>
      </c>
      <c r="V28" s="8">
        <f t="shared" si="12"/>
        <v>0</v>
      </c>
      <c r="W28" s="7">
        <f t="shared" si="13"/>
        <v>0</v>
      </c>
      <c r="X28" s="7">
        <f>E28+B28+K28+N28+Q28</f>
        <v>0</v>
      </c>
      <c r="Y28" s="7">
        <f>G28+D28+M28+P28+S28</f>
        <v>0</v>
      </c>
      <c r="Z28" s="29">
        <f t="shared" si="14"/>
        <v>0</v>
      </c>
      <c r="AA28" s="8"/>
      <c r="AB28" s="2"/>
      <c r="AC28" s="2"/>
      <c r="AD28" s="2"/>
      <c r="AE28" s="9"/>
    </row>
    <row r="29" spans="1:31" s="14" customFormat="1" ht="18" customHeight="1">
      <c r="A29" s="5" t="s">
        <v>47</v>
      </c>
      <c r="B29" s="7">
        <f>M26</f>
        <v>0</v>
      </c>
      <c r="C29" s="3" t="str">
        <f>IF(B29&gt;D29,"○",IF(B29&lt;D29,"●"," "))</f>
        <v> </v>
      </c>
      <c r="D29" s="4">
        <f>K26</f>
        <v>0</v>
      </c>
      <c r="E29" s="7">
        <f>M27</f>
        <v>0</v>
      </c>
      <c r="F29" s="3" t="str">
        <f>IF(E29&gt;G29,"○",IF(E29&lt;G29,"●"," "))</f>
        <v> </v>
      </c>
      <c r="G29" s="4">
        <f>K27</f>
        <v>0</v>
      </c>
      <c r="H29" s="3">
        <f>M28</f>
        <v>0</v>
      </c>
      <c r="I29" s="3" t="str">
        <f>IF(H29&gt;J29,"○",IF(H29&lt;J29,"●"," "))</f>
        <v> </v>
      </c>
      <c r="J29" s="4">
        <f>K28</f>
        <v>0</v>
      </c>
      <c r="K29" s="36"/>
      <c r="L29" s="37"/>
      <c r="M29" s="38"/>
      <c r="N29" s="3"/>
      <c r="O29" s="3" t="str">
        <f>IF(N29&gt;P29,"○",IF(N29&lt;P29,"●"," "))</f>
        <v> </v>
      </c>
      <c r="P29" s="4"/>
      <c r="Q29" s="3"/>
      <c r="R29" s="3" t="str">
        <f>IF(Q29&gt;S29,"○",IF(Q29&lt;S29,"●"," "))</f>
        <v> </v>
      </c>
      <c r="S29" s="4"/>
      <c r="T29" s="8">
        <f t="shared" si="10"/>
        <v>0</v>
      </c>
      <c r="U29" s="8">
        <f t="shared" si="11"/>
        <v>0</v>
      </c>
      <c r="V29" s="8">
        <f t="shared" si="12"/>
        <v>0</v>
      </c>
      <c r="W29" s="7">
        <f t="shared" si="13"/>
        <v>0</v>
      </c>
      <c r="X29" s="7">
        <f>E29+H29+B29+N29+Q29</f>
        <v>0</v>
      </c>
      <c r="Y29" s="7">
        <f>G29+J29+D29+P29+S29</f>
        <v>0</v>
      </c>
      <c r="Z29" s="29">
        <f t="shared" si="14"/>
        <v>0</v>
      </c>
      <c r="AA29" s="8"/>
      <c r="AB29" s="2"/>
      <c r="AC29" s="2"/>
      <c r="AD29" s="2"/>
      <c r="AE29" s="9"/>
    </row>
    <row r="30" spans="1:31" s="14" customFormat="1" ht="18" customHeight="1">
      <c r="A30" s="5" t="s">
        <v>49</v>
      </c>
      <c r="B30" s="7">
        <f>P26</f>
        <v>0</v>
      </c>
      <c r="C30" s="3" t="str">
        <f>IF(B30&gt;D30,"○",IF(B30&lt;D30,"●"," "))</f>
        <v> </v>
      </c>
      <c r="D30" s="4">
        <f>N26</f>
        <v>0</v>
      </c>
      <c r="E30" s="7">
        <f>P27</f>
        <v>0</v>
      </c>
      <c r="F30" s="3" t="str">
        <f>IF(E30&gt;G30,"○",IF(E30&lt;G30,"●"," "))</f>
        <v> </v>
      </c>
      <c r="G30" s="4">
        <f>N27</f>
        <v>0</v>
      </c>
      <c r="H30" s="3">
        <f>P28</f>
        <v>0</v>
      </c>
      <c r="I30" s="3" t="str">
        <f>IF(H30&gt;J30,"○",IF(H30&lt;J30,"●"," "))</f>
        <v> </v>
      </c>
      <c r="J30" s="4">
        <f>N28</f>
        <v>0</v>
      </c>
      <c r="K30" s="3">
        <f>P29</f>
        <v>0</v>
      </c>
      <c r="L30" s="3" t="str">
        <f>IF(K30&gt;M30,"○",IF(K30&lt;M30,"●"," "))</f>
        <v> </v>
      </c>
      <c r="M30" s="4">
        <f>N29</f>
        <v>0</v>
      </c>
      <c r="N30" s="36"/>
      <c r="O30" s="37"/>
      <c r="P30" s="38"/>
      <c r="Q30" s="3"/>
      <c r="R30" s="3" t="str">
        <f>IF(Q30&gt;S30,"○",IF(Q30&lt;S30,"●"," "))</f>
        <v> </v>
      </c>
      <c r="S30" s="4"/>
      <c r="T30" s="8">
        <f t="shared" si="10"/>
        <v>0</v>
      </c>
      <c r="U30" s="8">
        <f t="shared" si="11"/>
        <v>0</v>
      </c>
      <c r="V30" s="8">
        <f t="shared" si="12"/>
        <v>0</v>
      </c>
      <c r="W30" s="7">
        <f t="shared" si="13"/>
        <v>0</v>
      </c>
      <c r="X30" s="7">
        <f>E30+H30+K30+B30+Q30</f>
        <v>0</v>
      </c>
      <c r="Y30" s="7">
        <f>G30+J30+M30+D30+S30</f>
        <v>0</v>
      </c>
      <c r="Z30" s="29">
        <f t="shared" si="14"/>
        <v>0</v>
      </c>
      <c r="AA30" s="8"/>
      <c r="AB30" s="2"/>
      <c r="AC30" s="2"/>
      <c r="AD30" s="2"/>
      <c r="AE30" s="12"/>
    </row>
    <row r="31" spans="1:31" s="14" customFormat="1" ht="18" customHeight="1">
      <c r="A31" s="5"/>
      <c r="B31" s="7">
        <f>S26</f>
        <v>0</v>
      </c>
      <c r="C31" s="3" t="str">
        <f>IF(B31&gt;D31,"○",IF(B31&lt;D31,"●"," "))</f>
        <v> </v>
      </c>
      <c r="D31" s="4">
        <f>Q26</f>
        <v>0</v>
      </c>
      <c r="E31" s="7">
        <f>S27</f>
        <v>0</v>
      </c>
      <c r="F31" s="3" t="str">
        <f>IF(E31&gt;G31,"○",IF(E31&lt;G31,"●"," "))</f>
        <v> </v>
      </c>
      <c r="G31" s="4">
        <f>Q27</f>
        <v>0</v>
      </c>
      <c r="H31" s="3">
        <f>S28</f>
        <v>0</v>
      </c>
      <c r="I31" s="3" t="str">
        <f>IF(H31&gt;J31,"○",IF(H31&lt;J31,"●"," "))</f>
        <v> </v>
      </c>
      <c r="J31" s="4">
        <f>Q28</f>
        <v>0</v>
      </c>
      <c r="K31" s="3">
        <f>S29</f>
        <v>0</v>
      </c>
      <c r="L31" s="3" t="str">
        <f>IF(K31&gt;M31,"○",IF(K31&lt;M31,"●"," "))</f>
        <v> </v>
      </c>
      <c r="M31" s="4">
        <f>Q29</f>
        <v>0</v>
      </c>
      <c r="N31" s="7">
        <f>S30</f>
        <v>0</v>
      </c>
      <c r="O31" s="26" t="str">
        <f>IF(N31&gt;P31,"○",IF(N31&lt;P31,"●"," "))</f>
        <v> </v>
      </c>
      <c r="P31" s="25">
        <f>Q30</f>
        <v>0</v>
      </c>
      <c r="Q31" s="36"/>
      <c r="R31" s="39"/>
      <c r="S31" s="40"/>
      <c r="T31" s="8">
        <f t="shared" si="10"/>
        <v>0</v>
      </c>
      <c r="U31" s="8">
        <f t="shared" si="11"/>
        <v>0</v>
      </c>
      <c r="V31" s="8">
        <f t="shared" si="12"/>
        <v>0</v>
      </c>
      <c r="W31" s="7">
        <f t="shared" si="13"/>
        <v>0</v>
      </c>
      <c r="X31" s="7">
        <f>E31+H31+K31+B31+N31</f>
        <v>0</v>
      </c>
      <c r="Y31" s="7">
        <f>G31+J31+M31+D31+P31</f>
        <v>0</v>
      </c>
      <c r="Z31" s="29">
        <f t="shared" si="14"/>
        <v>0</v>
      </c>
      <c r="AA31" s="8"/>
      <c r="AB31" s="2"/>
      <c r="AC31" s="2"/>
      <c r="AD31" s="2"/>
      <c r="AE31" s="12"/>
    </row>
    <row r="32" spans="1:31" s="14" customFormat="1" ht="18" customHeight="1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/>
      <c r="P32" s="27"/>
      <c r="Q32" s="6"/>
      <c r="R32" s="6"/>
      <c r="S32" s="9"/>
      <c r="T32" s="9"/>
      <c r="U32" s="9"/>
      <c r="V32" s="9"/>
      <c r="W32" s="9"/>
      <c r="X32" s="9"/>
      <c r="Y32" s="9"/>
      <c r="Z32" s="31"/>
      <c r="AA32" s="9"/>
      <c r="AB32" s="2"/>
      <c r="AC32" s="2"/>
      <c r="AD32" s="2"/>
      <c r="AE32" s="12"/>
    </row>
    <row r="33" spans="1:27" s="14" customFormat="1" ht="18" customHeight="1">
      <c r="A33" s="21" t="s">
        <v>63</v>
      </c>
      <c r="B33" s="13"/>
      <c r="C33" s="13"/>
      <c r="D33" s="13"/>
      <c r="E33" s="13" t="s">
        <v>11</v>
      </c>
      <c r="F33" s="13"/>
      <c r="G33" s="14" t="s">
        <v>36</v>
      </c>
      <c r="N33" s="24"/>
      <c r="O33" s="13"/>
      <c r="Z33" s="17"/>
      <c r="AA33" s="12"/>
    </row>
    <row r="34" spans="1:31" s="14" customFormat="1" ht="18" customHeight="1">
      <c r="A34" s="18"/>
      <c r="B34" s="33" t="str">
        <f>A35</f>
        <v>春風JFC</v>
      </c>
      <c r="C34" s="34"/>
      <c r="D34" s="35"/>
      <c r="E34" s="33" t="str">
        <f>A36</f>
        <v>上甲子園SC</v>
      </c>
      <c r="F34" s="34"/>
      <c r="G34" s="35"/>
      <c r="H34" s="33" t="str">
        <f>A37</f>
        <v>西宮SSブルー</v>
      </c>
      <c r="I34" s="34"/>
      <c r="J34" s="35"/>
      <c r="K34" s="33" t="str">
        <f>A38</f>
        <v>鳴尾SC</v>
      </c>
      <c r="L34" s="34"/>
      <c r="M34" s="35"/>
      <c r="N34" s="33" t="str">
        <f>A39</f>
        <v>瓦林FC</v>
      </c>
      <c r="O34" s="34"/>
      <c r="P34" s="35"/>
      <c r="Q34" s="33">
        <f>A40</f>
        <v>0</v>
      </c>
      <c r="R34" s="34"/>
      <c r="S34" s="35"/>
      <c r="T34" s="8" t="s">
        <v>5</v>
      </c>
      <c r="U34" s="8" t="s">
        <v>6</v>
      </c>
      <c r="V34" s="8" t="s">
        <v>7</v>
      </c>
      <c r="W34" s="7" t="s">
        <v>1</v>
      </c>
      <c r="X34" s="7" t="s">
        <v>3</v>
      </c>
      <c r="Y34" s="7" t="s">
        <v>4</v>
      </c>
      <c r="Z34" s="29" t="s">
        <v>2</v>
      </c>
      <c r="AA34" s="8" t="s">
        <v>8</v>
      </c>
      <c r="AB34" s="2"/>
      <c r="AC34" s="12"/>
      <c r="AD34" s="2"/>
      <c r="AE34" s="12"/>
    </row>
    <row r="35" spans="1:31" s="14" customFormat="1" ht="18" customHeight="1">
      <c r="A35" s="20" t="s">
        <v>27</v>
      </c>
      <c r="B35" s="36"/>
      <c r="C35" s="37"/>
      <c r="D35" s="38"/>
      <c r="E35" s="3"/>
      <c r="F35" s="3" t="str">
        <f>IF(E35&gt;G35,"○",IF(E35&lt;G35,"●"," "))</f>
        <v> </v>
      </c>
      <c r="G35" s="4"/>
      <c r="H35" s="3"/>
      <c r="I35" s="3" t="str">
        <f>IF(H35&gt;J35,"○",IF(H35&lt;J35,"●"," "))</f>
        <v> </v>
      </c>
      <c r="J35" s="4"/>
      <c r="K35" s="3"/>
      <c r="L35" s="3" t="str">
        <f>IF(K35&gt;M35,"○",IF(K35&lt;M35,"●"," "))</f>
        <v> </v>
      </c>
      <c r="M35" s="4"/>
      <c r="N35" s="3"/>
      <c r="O35" s="3" t="str">
        <f>IF(N35&gt;P35,"○",IF(N35&lt;P35,"●"," "))</f>
        <v> </v>
      </c>
      <c r="P35" s="4"/>
      <c r="Q35" s="3"/>
      <c r="R35" s="3" t="str">
        <f>IF(Q35&gt;S35,"○",IF(Q35&lt;S35,"●"," "))</f>
        <v> </v>
      </c>
      <c r="S35" s="4"/>
      <c r="T35" s="8">
        <f aca="true" t="shared" si="15" ref="T35:T40">COUNTIF(B35:S35,"○")</f>
        <v>0</v>
      </c>
      <c r="U35" s="8">
        <f aca="true" t="shared" si="16" ref="U35:U40">COUNTIF(B35:S35,"△")</f>
        <v>0</v>
      </c>
      <c r="V35" s="8">
        <f aca="true" t="shared" si="17" ref="V35:V40">COUNTIF(B35:S35,"●")</f>
        <v>0</v>
      </c>
      <c r="W35" s="7">
        <f aca="true" t="shared" si="18" ref="W35:W40">T35*3+U35</f>
        <v>0</v>
      </c>
      <c r="X35" s="7">
        <f>E35+H35+K35+N35+Q35</f>
        <v>0</v>
      </c>
      <c r="Y35" s="7">
        <f>G35+J35+M35+P35+S35</f>
        <v>0</v>
      </c>
      <c r="Z35" s="29">
        <f aca="true" t="shared" si="19" ref="Z35:Z40">X35-Y35</f>
        <v>0</v>
      </c>
      <c r="AA35" s="8"/>
      <c r="AB35" s="2"/>
      <c r="AC35" s="2"/>
      <c r="AD35" s="2"/>
      <c r="AE35" s="9"/>
    </row>
    <row r="36" spans="1:31" s="14" customFormat="1" ht="18" customHeight="1">
      <c r="A36" s="20" t="s">
        <v>37</v>
      </c>
      <c r="B36" s="3">
        <f>G35</f>
        <v>0</v>
      </c>
      <c r="C36" s="3" t="str">
        <f>IF(B36&gt;D36,"○",IF(B36&lt;D36,"●"," "))</f>
        <v> </v>
      </c>
      <c r="D36" s="4">
        <f>E35</f>
        <v>0</v>
      </c>
      <c r="E36" s="36"/>
      <c r="F36" s="37"/>
      <c r="G36" s="38"/>
      <c r="H36" s="7"/>
      <c r="I36" s="3" t="str">
        <f>IF(H36&gt;J36,"○",IF(H36&lt;J36,"●"," "))</f>
        <v> </v>
      </c>
      <c r="J36" s="4"/>
      <c r="K36" s="3"/>
      <c r="L36" s="3" t="str">
        <f>IF(K36&gt;M36,"○",IF(K36&lt;M36,"●"," "))</f>
        <v> </v>
      </c>
      <c r="M36" s="4"/>
      <c r="N36" s="3"/>
      <c r="O36" s="3" t="str">
        <f>IF(N36&gt;P36,"○",IF(N36&lt;P36,"●"," "))</f>
        <v> </v>
      </c>
      <c r="P36" s="4"/>
      <c r="Q36" s="3"/>
      <c r="R36" s="3" t="str">
        <f>IF(Q36&gt;S36,"○",IF(Q36&lt;S36,"●"," "))</f>
        <v> </v>
      </c>
      <c r="S36" s="4"/>
      <c r="T36" s="8">
        <f t="shared" si="15"/>
        <v>0</v>
      </c>
      <c r="U36" s="8">
        <f t="shared" si="16"/>
        <v>0</v>
      </c>
      <c r="V36" s="8">
        <f t="shared" si="17"/>
        <v>0</v>
      </c>
      <c r="W36" s="7">
        <f t="shared" si="18"/>
        <v>0</v>
      </c>
      <c r="X36" s="7">
        <f>B36+H36+K36+N36+Q36</f>
        <v>0</v>
      </c>
      <c r="Y36" s="7">
        <f>D36+J36+M36+P36+S36</f>
        <v>0</v>
      </c>
      <c r="Z36" s="29">
        <f t="shared" si="19"/>
        <v>0</v>
      </c>
      <c r="AA36" s="8"/>
      <c r="AB36" s="2"/>
      <c r="AC36" s="2"/>
      <c r="AD36" s="2"/>
      <c r="AE36" s="9"/>
    </row>
    <row r="37" spans="1:31" s="14" customFormat="1" ht="18" customHeight="1">
      <c r="A37" s="20" t="s">
        <v>42</v>
      </c>
      <c r="B37" s="11">
        <f>J35</f>
        <v>0</v>
      </c>
      <c r="C37" s="3" t="str">
        <f>IF(B37&gt;D37,"○",IF(B37&lt;D37,"●"," "))</f>
        <v> </v>
      </c>
      <c r="D37" s="19">
        <f>H35</f>
        <v>0</v>
      </c>
      <c r="E37" s="11">
        <f>J36</f>
        <v>0</v>
      </c>
      <c r="F37" s="3" t="str">
        <f>IF(E37&gt;G37,"○",IF(E37&lt;G37,"●"," "))</f>
        <v> </v>
      </c>
      <c r="G37" s="10">
        <f>H36</f>
        <v>0</v>
      </c>
      <c r="H37" s="36"/>
      <c r="I37" s="37"/>
      <c r="J37" s="38"/>
      <c r="K37" s="11"/>
      <c r="L37" s="3" t="str">
        <f>IF(K37&gt;M37,"○",IF(K37&lt;M37,"●"," "))</f>
        <v> </v>
      </c>
      <c r="M37" s="10"/>
      <c r="N37" s="11"/>
      <c r="O37" s="3" t="str">
        <f>IF(N37&gt;P37,"○",IF(N37&lt;P37,"●"," "))</f>
        <v> </v>
      </c>
      <c r="P37" s="10"/>
      <c r="Q37" s="11"/>
      <c r="R37" s="3" t="str">
        <f>IF(Q37&gt;S37,"○",IF(Q37&lt;S37,"●"," "))</f>
        <v> </v>
      </c>
      <c r="S37" s="10"/>
      <c r="T37" s="8">
        <f t="shared" si="15"/>
        <v>0</v>
      </c>
      <c r="U37" s="8">
        <f t="shared" si="16"/>
        <v>0</v>
      </c>
      <c r="V37" s="8">
        <f t="shared" si="17"/>
        <v>0</v>
      </c>
      <c r="W37" s="7">
        <f t="shared" si="18"/>
        <v>0</v>
      </c>
      <c r="X37" s="7">
        <f>E37+B37+K37+N37+Q37</f>
        <v>0</v>
      </c>
      <c r="Y37" s="7">
        <f>G37+D37+M37+P37+S37</f>
        <v>0</v>
      </c>
      <c r="Z37" s="29">
        <f t="shared" si="19"/>
        <v>0</v>
      </c>
      <c r="AA37" s="8"/>
      <c r="AB37" s="2"/>
      <c r="AC37" s="2"/>
      <c r="AD37" s="2"/>
      <c r="AE37" s="9"/>
    </row>
    <row r="38" spans="1:31" s="14" customFormat="1" ht="18" customHeight="1">
      <c r="A38" s="5" t="s">
        <v>33</v>
      </c>
      <c r="B38" s="7">
        <f>M35</f>
        <v>0</v>
      </c>
      <c r="C38" s="3" t="str">
        <f>IF(B38&gt;D38,"○",IF(B38&lt;D38,"●"," "))</f>
        <v> </v>
      </c>
      <c r="D38" s="4">
        <f>K35</f>
        <v>0</v>
      </c>
      <c r="E38" s="7">
        <f>M36</f>
        <v>0</v>
      </c>
      <c r="F38" s="3" t="str">
        <f>IF(E38&gt;G38,"○",IF(E38&lt;G38,"●"," "))</f>
        <v> </v>
      </c>
      <c r="G38" s="4">
        <f>K36</f>
        <v>0</v>
      </c>
      <c r="H38" s="3">
        <f>M37</f>
        <v>0</v>
      </c>
      <c r="I38" s="3" t="str">
        <f>IF(H38&gt;J38,"○",IF(H38&lt;J38,"●"," "))</f>
        <v> </v>
      </c>
      <c r="J38" s="4">
        <f>K37</f>
        <v>0</v>
      </c>
      <c r="K38" s="36"/>
      <c r="L38" s="37"/>
      <c r="M38" s="38"/>
      <c r="N38" s="3"/>
      <c r="O38" s="3" t="str">
        <f>IF(N38&gt;P38,"○",IF(N38&lt;P38,"●"," "))</f>
        <v> </v>
      </c>
      <c r="P38" s="4"/>
      <c r="Q38" s="3"/>
      <c r="R38" s="3" t="str">
        <f>IF(Q38&gt;S38,"○",IF(Q38&lt;S38,"●"," "))</f>
        <v> </v>
      </c>
      <c r="S38" s="4"/>
      <c r="T38" s="8">
        <f t="shared" si="15"/>
        <v>0</v>
      </c>
      <c r="U38" s="8">
        <f t="shared" si="16"/>
        <v>0</v>
      </c>
      <c r="V38" s="8">
        <f t="shared" si="17"/>
        <v>0</v>
      </c>
      <c r="W38" s="7">
        <f t="shared" si="18"/>
        <v>0</v>
      </c>
      <c r="X38" s="7">
        <f>E38+H38+B38+N38+Q38</f>
        <v>0</v>
      </c>
      <c r="Y38" s="7">
        <f>G38+J38+D38+P38+S38</f>
        <v>0</v>
      </c>
      <c r="Z38" s="29">
        <f t="shared" si="19"/>
        <v>0</v>
      </c>
      <c r="AA38" s="8"/>
      <c r="AB38" s="2"/>
      <c r="AC38" s="2"/>
      <c r="AD38" s="2"/>
      <c r="AE38" s="9"/>
    </row>
    <row r="39" spans="1:31" s="14" customFormat="1" ht="18" customHeight="1">
      <c r="A39" s="5" t="s">
        <v>36</v>
      </c>
      <c r="B39" s="7">
        <f>P35</f>
        <v>0</v>
      </c>
      <c r="C39" s="3" t="str">
        <f>IF(B39&gt;D39,"○",IF(B39&lt;D39,"●"," "))</f>
        <v> </v>
      </c>
      <c r="D39" s="4">
        <f>N35</f>
        <v>0</v>
      </c>
      <c r="E39" s="7">
        <f>P36</f>
        <v>0</v>
      </c>
      <c r="F39" s="3" t="str">
        <f>IF(E39&gt;G39,"○",IF(E39&lt;G39,"●"," "))</f>
        <v> </v>
      </c>
      <c r="G39" s="4">
        <f>N36</f>
        <v>0</v>
      </c>
      <c r="H39" s="3">
        <f>P37</f>
        <v>0</v>
      </c>
      <c r="I39" s="3" t="str">
        <f>IF(H39&gt;J39,"○",IF(H39&lt;J39,"●"," "))</f>
        <v> </v>
      </c>
      <c r="J39" s="4">
        <f>N37</f>
        <v>0</v>
      </c>
      <c r="K39" s="3">
        <f>P38</f>
        <v>0</v>
      </c>
      <c r="L39" s="3" t="str">
        <f>IF(K39&gt;M39,"○",IF(K39&lt;M39,"●"," "))</f>
        <v> </v>
      </c>
      <c r="M39" s="4">
        <f>N38</f>
        <v>0</v>
      </c>
      <c r="N39" s="36"/>
      <c r="O39" s="37"/>
      <c r="P39" s="38"/>
      <c r="Q39" s="3"/>
      <c r="R39" s="3" t="str">
        <f>IF(Q39&gt;S39,"○",IF(Q39&lt;S39,"●"," "))</f>
        <v> </v>
      </c>
      <c r="S39" s="4"/>
      <c r="T39" s="8">
        <f t="shared" si="15"/>
        <v>0</v>
      </c>
      <c r="U39" s="8">
        <f t="shared" si="16"/>
        <v>0</v>
      </c>
      <c r="V39" s="8">
        <f t="shared" si="17"/>
        <v>0</v>
      </c>
      <c r="W39" s="7">
        <f t="shared" si="18"/>
        <v>0</v>
      </c>
      <c r="X39" s="7">
        <f>E39+H39+K39+B39+Q39</f>
        <v>0</v>
      </c>
      <c r="Y39" s="7">
        <f>G39+J39+M39+D39+S39</f>
        <v>0</v>
      </c>
      <c r="Z39" s="29">
        <f t="shared" si="19"/>
        <v>0</v>
      </c>
      <c r="AA39" s="8"/>
      <c r="AB39" s="2"/>
      <c r="AC39" s="2"/>
      <c r="AD39" s="2"/>
      <c r="AE39" s="12"/>
    </row>
    <row r="40" spans="1:31" s="14" customFormat="1" ht="18" customHeight="1">
      <c r="A40" s="5"/>
      <c r="B40" s="7">
        <f>S35</f>
        <v>0</v>
      </c>
      <c r="C40" s="3" t="str">
        <f>IF(B40&gt;D40,"○",IF(B40&lt;D40,"●"," "))</f>
        <v> </v>
      </c>
      <c r="D40" s="4">
        <f>Q35</f>
        <v>0</v>
      </c>
      <c r="E40" s="7">
        <f>S36</f>
        <v>0</v>
      </c>
      <c r="F40" s="3" t="str">
        <f>IF(E40&gt;G40,"○",IF(E40&lt;G40,"●"," "))</f>
        <v> </v>
      </c>
      <c r="G40" s="4">
        <f>Q36</f>
        <v>0</v>
      </c>
      <c r="H40" s="3">
        <f>S37</f>
        <v>0</v>
      </c>
      <c r="I40" s="3" t="str">
        <f>IF(H40&gt;J40,"○",IF(H40&lt;J40,"●"," "))</f>
        <v> </v>
      </c>
      <c r="J40" s="4">
        <f>Q37</f>
        <v>0</v>
      </c>
      <c r="K40" s="3">
        <f>S38</f>
        <v>0</v>
      </c>
      <c r="L40" s="3" t="str">
        <f>IF(K40&gt;M40,"○",IF(K40&lt;M40,"●"," "))</f>
        <v> </v>
      </c>
      <c r="M40" s="4">
        <f>Q38</f>
        <v>0</v>
      </c>
      <c r="N40" s="7">
        <f>S39</f>
        <v>0</v>
      </c>
      <c r="O40" s="26" t="str">
        <f>IF(N40&gt;P40,"○",IF(N40&lt;P40,"●"," "))</f>
        <v> </v>
      </c>
      <c r="P40" s="25">
        <f>Q39</f>
        <v>0</v>
      </c>
      <c r="Q40" s="36"/>
      <c r="R40" s="39"/>
      <c r="S40" s="40"/>
      <c r="T40" s="8">
        <f t="shared" si="15"/>
        <v>0</v>
      </c>
      <c r="U40" s="8">
        <f t="shared" si="16"/>
        <v>0</v>
      </c>
      <c r="V40" s="8">
        <f t="shared" si="17"/>
        <v>0</v>
      </c>
      <c r="W40" s="7">
        <f t="shared" si="18"/>
        <v>0</v>
      </c>
      <c r="X40" s="7">
        <f>E40+H40+K40+B40+N40</f>
        <v>0</v>
      </c>
      <c r="Y40" s="7">
        <f>G40+J40+M40+D40+P40</f>
        <v>0</v>
      </c>
      <c r="Z40" s="29">
        <f t="shared" si="19"/>
        <v>0</v>
      </c>
      <c r="AA40" s="8"/>
      <c r="AB40" s="2"/>
      <c r="AC40" s="2"/>
      <c r="AD40" s="2"/>
      <c r="AE40" s="12"/>
    </row>
    <row r="41" spans="1:31" s="14" customFormat="1" ht="18" customHeight="1">
      <c r="A41" s="2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/>
      <c r="P41" s="27"/>
      <c r="Q41" s="6"/>
      <c r="R41" s="6"/>
      <c r="S41" s="9"/>
      <c r="T41" s="9"/>
      <c r="U41" s="9"/>
      <c r="V41" s="9"/>
      <c r="W41" s="9"/>
      <c r="X41" s="9"/>
      <c r="Y41" s="9"/>
      <c r="Z41" s="31"/>
      <c r="AA41" s="9"/>
      <c r="AB41" s="2"/>
      <c r="AC41" s="2"/>
      <c r="AD41" s="2"/>
      <c r="AE41" s="12"/>
    </row>
    <row r="42" spans="1:27" s="14" customFormat="1" ht="18" customHeight="1">
      <c r="A42" s="21" t="s">
        <v>64</v>
      </c>
      <c r="B42" s="13"/>
      <c r="C42" s="13"/>
      <c r="D42" s="13"/>
      <c r="E42" s="13" t="s">
        <v>11</v>
      </c>
      <c r="F42" s="13"/>
      <c r="G42" s="14" t="s">
        <v>39</v>
      </c>
      <c r="N42" s="24"/>
      <c r="O42" s="13"/>
      <c r="Z42" s="17"/>
      <c r="AA42" s="12"/>
    </row>
    <row r="43" spans="1:31" s="14" customFormat="1" ht="18" customHeight="1">
      <c r="A43" s="18"/>
      <c r="B43" s="33" t="str">
        <f>A44</f>
        <v>アズリー東山台SC</v>
      </c>
      <c r="C43" s="34"/>
      <c r="D43" s="35"/>
      <c r="E43" s="33" t="str">
        <f>A45</f>
        <v>上ヶ原FC</v>
      </c>
      <c r="F43" s="34"/>
      <c r="G43" s="35"/>
      <c r="H43" s="33" t="str">
        <f>A46</f>
        <v>甲子園浜SC</v>
      </c>
      <c r="I43" s="34"/>
      <c r="J43" s="35"/>
      <c r="K43" s="33" t="str">
        <f>A47</f>
        <v>段上西FC</v>
      </c>
      <c r="L43" s="34"/>
      <c r="M43" s="35"/>
      <c r="N43" s="33" t="str">
        <f>A48</f>
        <v>西宮浜JFCフリーダム</v>
      </c>
      <c r="O43" s="34"/>
      <c r="P43" s="35"/>
      <c r="Q43" s="33">
        <f>A49</f>
        <v>0</v>
      </c>
      <c r="R43" s="34"/>
      <c r="S43" s="35"/>
      <c r="T43" s="8" t="s">
        <v>5</v>
      </c>
      <c r="U43" s="8" t="s">
        <v>6</v>
      </c>
      <c r="V43" s="8" t="s">
        <v>7</v>
      </c>
      <c r="W43" s="7" t="s">
        <v>1</v>
      </c>
      <c r="X43" s="7" t="s">
        <v>3</v>
      </c>
      <c r="Y43" s="7" t="s">
        <v>4</v>
      </c>
      <c r="Z43" s="29" t="s">
        <v>2</v>
      </c>
      <c r="AA43" s="8" t="s">
        <v>8</v>
      </c>
      <c r="AB43" s="2"/>
      <c r="AC43" s="12"/>
      <c r="AD43" s="2"/>
      <c r="AE43" s="12"/>
    </row>
    <row r="44" spans="1:31" s="14" customFormat="1" ht="18" customHeight="1">
      <c r="A44" s="20" t="s">
        <v>46</v>
      </c>
      <c r="B44" s="36"/>
      <c r="C44" s="37"/>
      <c r="D44" s="38"/>
      <c r="E44" s="3"/>
      <c r="F44" s="3" t="str">
        <f>IF(E44&gt;G44,"○",IF(E44&lt;G44,"●"," "))</f>
        <v> </v>
      </c>
      <c r="G44" s="4"/>
      <c r="H44" s="3"/>
      <c r="I44" s="3" t="str">
        <f>IF(H44&gt;J44,"○",IF(H44&lt;J44,"●"," "))</f>
        <v> </v>
      </c>
      <c r="J44" s="4"/>
      <c r="K44" s="3"/>
      <c r="L44" s="3" t="str">
        <f>IF(K44&gt;M44,"○",IF(K44&lt;M44,"●"," "))</f>
        <v> </v>
      </c>
      <c r="M44" s="4"/>
      <c r="N44" s="3"/>
      <c r="O44" s="3" t="str">
        <f>IF(N44&gt;P44,"○",IF(N44&lt;P44,"●"," "))</f>
        <v> </v>
      </c>
      <c r="P44" s="4"/>
      <c r="Q44" s="3"/>
      <c r="R44" s="3" t="str">
        <f>IF(Q44&gt;S44,"○",IF(Q44&lt;S44,"●"," "))</f>
        <v> </v>
      </c>
      <c r="S44" s="4"/>
      <c r="T44" s="8">
        <f aca="true" t="shared" si="20" ref="T44:T49">COUNTIF(B44:S44,"○")</f>
        <v>0</v>
      </c>
      <c r="U44" s="8">
        <f aca="true" t="shared" si="21" ref="U44:U49">COUNTIF(B44:S44,"△")</f>
        <v>0</v>
      </c>
      <c r="V44" s="8">
        <f aca="true" t="shared" si="22" ref="V44:V49">COUNTIF(B44:S44,"●")</f>
        <v>0</v>
      </c>
      <c r="W44" s="7">
        <f aca="true" t="shared" si="23" ref="W44:W49">T44*3+U44</f>
        <v>0</v>
      </c>
      <c r="X44" s="7">
        <f>E44+H44+K44+N44+Q44</f>
        <v>0</v>
      </c>
      <c r="Y44" s="7">
        <f>G44+J44+M44+P44+S44</f>
        <v>0</v>
      </c>
      <c r="Z44" s="29">
        <f aca="true" t="shared" si="24" ref="Z44:Z49">X44-Y44</f>
        <v>0</v>
      </c>
      <c r="AA44" s="8"/>
      <c r="AB44" s="2"/>
      <c r="AC44" s="2"/>
      <c r="AD44" s="2"/>
      <c r="AE44" s="9"/>
    </row>
    <row r="45" spans="1:31" s="14" customFormat="1" ht="18" customHeight="1">
      <c r="A45" s="20" t="s">
        <v>26</v>
      </c>
      <c r="B45" s="3">
        <f>G44</f>
        <v>0</v>
      </c>
      <c r="C45" s="3" t="str">
        <f>IF(B45&gt;D45,"○",IF(B45&lt;D45,"●"," "))</f>
        <v> </v>
      </c>
      <c r="D45" s="4">
        <f>E44</f>
        <v>0</v>
      </c>
      <c r="E45" s="36"/>
      <c r="F45" s="37"/>
      <c r="G45" s="38"/>
      <c r="H45" s="7"/>
      <c r="I45" s="3" t="str">
        <f>IF(H45&gt;J45,"○",IF(H45&lt;J45,"●"," "))</f>
        <v> </v>
      </c>
      <c r="J45" s="4"/>
      <c r="K45" s="3"/>
      <c r="L45" s="3" t="str">
        <f>IF(K45&gt;M45,"○",IF(K45&lt;M45,"●"," "))</f>
        <v> </v>
      </c>
      <c r="M45" s="4"/>
      <c r="N45" s="3"/>
      <c r="O45" s="3" t="str">
        <f>IF(N45&gt;P45,"○",IF(N45&lt;P45,"●"," "))</f>
        <v> </v>
      </c>
      <c r="P45" s="4"/>
      <c r="Q45" s="3"/>
      <c r="R45" s="3" t="str">
        <f>IF(Q45&gt;S45,"○",IF(Q45&lt;S45,"●"," "))</f>
        <v> </v>
      </c>
      <c r="S45" s="4"/>
      <c r="T45" s="8">
        <f t="shared" si="20"/>
        <v>0</v>
      </c>
      <c r="U45" s="8">
        <f t="shared" si="21"/>
        <v>0</v>
      </c>
      <c r="V45" s="8">
        <f t="shared" si="22"/>
        <v>0</v>
      </c>
      <c r="W45" s="7">
        <f t="shared" si="23"/>
        <v>0</v>
      </c>
      <c r="X45" s="7">
        <f>B45+H45+K45+N45+Q45</f>
        <v>0</v>
      </c>
      <c r="Y45" s="7">
        <f>D45+J45+M45+P45+S45</f>
        <v>0</v>
      </c>
      <c r="Z45" s="29">
        <f t="shared" si="24"/>
        <v>0</v>
      </c>
      <c r="AA45" s="8"/>
      <c r="AB45" s="2"/>
      <c r="AC45" s="2"/>
      <c r="AD45" s="2"/>
      <c r="AE45" s="9"/>
    </row>
    <row r="46" spans="1:31" s="14" customFormat="1" ht="18" customHeight="1">
      <c r="A46" s="20" t="s">
        <v>43</v>
      </c>
      <c r="B46" s="11">
        <f>J44</f>
        <v>0</v>
      </c>
      <c r="C46" s="3" t="str">
        <f>IF(B46&gt;D46,"○",IF(B46&lt;D46,"●"," "))</f>
        <v> </v>
      </c>
      <c r="D46" s="19">
        <f>H44</f>
        <v>0</v>
      </c>
      <c r="E46" s="11">
        <f>J45</f>
        <v>0</v>
      </c>
      <c r="F46" s="3" t="str">
        <f>IF(E46&gt;G46,"○",IF(E46&lt;G46,"●"," "))</f>
        <v> </v>
      </c>
      <c r="G46" s="10">
        <f>H45</f>
        <v>0</v>
      </c>
      <c r="H46" s="36"/>
      <c r="I46" s="37"/>
      <c r="J46" s="38"/>
      <c r="K46" s="11"/>
      <c r="L46" s="3" t="str">
        <f>IF(K46&gt;M46,"○",IF(K46&lt;M46,"●"," "))</f>
        <v> </v>
      </c>
      <c r="M46" s="10"/>
      <c r="N46" s="11"/>
      <c r="O46" s="3" t="str">
        <f>IF(N46&gt;P46,"○",IF(N46&lt;P46,"●"," "))</f>
        <v> </v>
      </c>
      <c r="P46" s="10"/>
      <c r="Q46" s="11"/>
      <c r="R46" s="3" t="str">
        <f>IF(Q46&gt;S46,"○",IF(Q46&lt;S46,"●"," "))</f>
        <v> </v>
      </c>
      <c r="S46" s="10"/>
      <c r="T46" s="8">
        <f t="shared" si="20"/>
        <v>0</v>
      </c>
      <c r="U46" s="8">
        <f t="shared" si="21"/>
        <v>0</v>
      </c>
      <c r="V46" s="8">
        <f t="shared" si="22"/>
        <v>0</v>
      </c>
      <c r="W46" s="7">
        <f t="shared" si="23"/>
        <v>0</v>
      </c>
      <c r="X46" s="7">
        <f>E46+B46+K46+N46+Q46</f>
        <v>0</v>
      </c>
      <c r="Y46" s="7">
        <f>G46+D46+M46+P46+S46</f>
        <v>0</v>
      </c>
      <c r="Z46" s="29">
        <f t="shared" si="24"/>
        <v>0</v>
      </c>
      <c r="AA46" s="8"/>
      <c r="AB46" s="2"/>
      <c r="AC46" s="2"/>
      <c r="AD46" s="2"/>
      <c r="AE46" s="9"/>
    </row>
    <row r="47" spans="1:31" s="14" customFormat="1" ht="18" customHeight="1">
      <c r="A47" s="5" t="s">
        <v>39</v>
      </c>
      <c r="B47" s="7">
        <f>M44</f>
        <v>0</v>
      </c>
      <c r="C47" s="3" t="str">
        <f>IF(B47&gt;D47,"○",IF(B47&lt;D47,"●"," "))</f>
        <v> </v>
      </c>
      <c r="D47" s="4">
        <f>K44</f>
        <v>0</v>
      </c>
      <c r="E47" s="7">
        <f>M45</f>
        <v>0</v>
      </c>
      <c r="F47" s="3" t="str">
        <f>IF(E47&gt;G47,"○",IF(E47&lt;G47,"●"," "))</f>
        <v> </v>
      </c>
      <c r="G47" s="4">
        <f>K45</f>
        <v>0</v>
      </c>
      <c r="H47" s="3">
        <f>M46</f>
        <v>0</v>
      </c>
      <c r="I47" s="3" t="str">
        <f>IF(H47&gt;J47,"○",IF(H47&lt;J47,"●"," "))</f>
        <v> </v>
      </c>
      <c r="J47" s="4">
        <f>K46</f>
        <v>0</v>
      </c>
      <c r="K47" s="36"/>
      <c r="L47" s="37"/>
      <c r="M47" s="38"/>
      <c r="N47" s="3"/>
      <c r="O47" s="3" t="str">
        <f>IF(N47&gt;P47,"○",IF(N47&lt;P47,"●"," "))</f>
        <v> </v>
      </c>
      <c r="P47" s="4"/>
      <c r="Q47" s="3"/>
      <c r="R47" s="3" t="str">
        <f>IF(Q47&gt;S47,"○",IF(Q47&lt;S47,"●"," "))</f>
        <v> </v>
      </c>
      <c r="S47" s="4"/>
      <c r="T47" s="8">
        <f t="shared" si="20"/>
        <v>0</v>
      </c>
      <c r="U47" s="8">
        <f t="shared" si="21"/>
        <v>0</v>
      </c>
      <c r="V47" s="8">
        <f t="shared" si="22"/>
        <v>0</v>
      </c>
      <c r="W47" s="7">
        <f t="shared" si="23"/>
        <v>0</v>
      </c>
      <c r="X47" s="7">
        <f>E47+H47+B47+N47+Q47</f>
        <v>0</v>
      </c>
      <c r="Y47" s="7">
        <f>G47+J47+D47+P47+S47</f>
        <v>0</v>
      </c>
      <c r="Z47" s="29">
        <f t="shared" si="24"/>
        <v>0</v>
      </c>
      <c r="AA47" s="8"/>
      <c r="AB47" s="2"/>
      <c r="AC47" s="2"/>
      <c r="AD47" s="2"/>
      <c r="AE47" s="9"/>
    </row>
    <row r="48" spans="1:31" s="14" customFormat="1" ht="18" customHeight="1">
      <c r="A48" s="5" t="s">
        <v>51</v>
      </c>
      <c r="B48" s="7">
        <f>P44</f>
        <v>0</v>
      </c>
      <c r="C48" s="3" t="str">
        <f>IF(B48&gt;D48,"○",IF(B48&lt;D48,"●"," "))</f>
        <v> </v>
      </c>
      <c r="D48" s="4">
        <f>N44</f>
        <v>0</v>
      </c>
      <c r="E48" s="7">
        <f>P45</f>
        <v>0</v>
      </c>
      <c r="F48" s="3" t="str">
        <f>IF(E48&gt;G48,"○",IF(E48&lt;G48,"●"," "))</f>
        <v> </v>
      </c>
      <c r="G48" s="4">
        <f>N45</f>
        <v>0</v>
      </c>
      <c r="H48" s="3">
        <f>P46</f>
        <v>0</v>
      </c>
      <c r="I48" s="3" t="str">
        <f>IF(H48&gt;J48,"○",IF(H48&lt;J48,"●"," "))</f>
        <v> </v>
      </c>
      <c r="J48" s="4">
        <f>N46</f>
        <v>0</v>
      </c>
      <c r="K48" s="3">
        <f>P47</f>
        <v>0</v>
      </c>
      <c r="L48" s="3" t="str">
        <f>IF(K48&gt;M48,"○",IF(K48&lt;M48,"●"," "))</f>
        <v> </v>
      </c>
      <c r="M48" s="4">
        <f>N47</f>
        <v>0</v>
      </c>
      <c r="N48" s="36"/>
      <c r="O48" s="37"/>
      <c r="P48" s="38"/>
      <c r="Q48" s="3"/>
      <c r="R48" s="3" t="str">
        <f>IF(Q48&gt;S48,"○",IF(Q48&lt;S48,"●"," "))</f>
        <v> </v>
      </c>
      <c r="S48" s="4"/>
      <c r="T48" s="8">
        <f t="shared" si="20"/>
        <v>0</v>
      </c>
      <c r="U48" s="8">
        <f t="shared" si="21"/>
        <v>0</v>
      </c>
      <c r="V48" s="8">
        <f t="shared" si="22"/>
        <v>0</v>
      </c>
      <c r="W48" s="7">
        <f t="shared" si="23"/>
        <v>0</v>
      </c>
      <c r="X48" s="7">
        <f>E48+H48+K48+B48+Q48</f>
        <v>0</v>
      </c>
      <c r="Y48" s="7">
        <f>G48+J48+M48+D48+S48</f>
        <v>0</v>
      </c>
      <c r="Z48" s="29">
        <f t="shared" si="24"/>
        <v>0</v>
      </c>
      <c r="AA48" s="8"/>
      <c r="AB48" s="2"/>
      <c r="AC48" s="2"/>
      <c r="AD48" s="2"/>
      <c r="AE48" s="12"/>
    </row>
    <row r="49" spans="1:31" s="14" customFormat="1" ht="18" customHeight="1">
      <c r="A49" s="5"/>
      <c r="B49" s="7">
        <f>S44</f>
        <v>0</v>
      </c>
      <c r="C49" s="3" t="str">
        <f>IF(B49&gt;D49,"○",IF(B49&lt;D49,"●"," "))</f>
        <v> </v>
      </c>
      <c r="D49" s="4">
        <f>Q44</f>
        <v>0</v>
      </c>
      <c r="E49" s="7">
        <f>S45</f>
        <v>0</v>
      </c>
      <c r="F49" s="3" t="str">
        <f>IF(E49&gt;G49,"○",IF(E49&lt;G49,"●"," "))</f>
        <v> </v>
      </c>
      <c r="G49" s="4">
        <f>Q45</f>
        <v>0</v>
      </c>
      <c r="H49" s="3">
        <f>S46</f>
        <v>0</v>
      </c>
      <c r="I49" s="3" t="str">
        <f>IF(H49&gt;J49,"○",IF(H49&lt;J49,"●"," "))</f>
        <v> </v>
      </c>
      <c r="J49" s="4">
        <f>Q46</f>
        <v>0</v>
      </c>
      <c r="K49" s="3">
        <f>S47</f>
        <v>0</v>
      </c>
      <c r="L49" s="3" t="str">
        <f>IF(K49&gt;M49,"○",IF(K49&lt;M49,"●"," "))</f>
        <v> </v>
      </c>
      <c r="M49" s="4">
        <f>Q47</f>
        <v>0</v>
      </c>
      <c r="N49" s="7">
        <f>S48</f>
        <v>0</v>
      </c>
      <c r="O49" s="26" t="str">
        <f>IF(N49&gt;P49,"○",IF(N49&lt;P49,"●"," "))</f>
        <v> </v>
      </c>
      <c r="P49" s="25">
        <f>Q48</f>
        <v>0</v>
      </c>
      <c r="Q49" s="36"/>
      <c r="R49" s="39"/>
      <c r="S49" s="40"/>
      <c r="T49" s="8">
        <f t="shared" si="20"/>
        <v>0</v>
      </c>
      <c r="U49" s="8">
        <f t="shared" si="21"/>
        <v>0</v>
      </c>
      <c r="V49" s="8">
        <f t="shared" si="22"/>
        <v>0</v>
      </c>
      <c r="W49" s="7">
        <f t="shared" si="23"/>
        <v>0</v>
      </c>
      <c r="X49" s="7">
        <f>E49+H49+K49+B49+N49</f>
        <v>0</v>
      </c>
      <c r="Y49" s="7">
        <f>G49+J49+M49+D49+P49</f>
        <v>0</v>
      </c>
      <c r="Z49" s="29">
        <f t="shared" si="24"/>
        <v>0</v>
      </c>
      <c r="AA49" s="8"/>
      <c r="AB49" s="2"/>
      <c r="AC49" s="2"/>
      <c r="AD49" s="2"/>
      <c r="AE49" s="12"/>
    </row>
    <row r="50" spans="1:31" s="14" customFormat="1" ht="18" customHeight="1">
      <c r="A50" s="2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/>
      <c r="P50" s="27"/>
      <c r="Q50" s="6"/>
      <c r="R50" s="6"/>
      <c r="S50" s="6"/>
      <c r="T50" s="6"/>
      <c r="U50" s="6"/>
      <c r="V50" s="6"/>
      <c r="W50" s="9"/>
      <c r="X50" s="9"/>
      <c r="Y50" s="9"/>
      <c r="Z50" s="31"/>
      <c r="AA50" s="9"/>
      <c r="AB50" s="2"/>
      <c r="AC50" s="2"/>
      <c r="AD50" s="2"/>
      <c r="AE50" s="12"/>
    </row>
    <row r="51" spans="1:27" s="14" customFormat="1" ht="18" customHeight="1">
      <c r="A51" s="21" t="s">
        <v>65</v>
      </c>
      <c r="B51" s="13"/>
      <c r="C51" s="13"/>
      <c r="D51" s="13"/>
      <c r="E51" s="13" t="s">
        <v>11</v>
      </c>
      <c r="F51" s="13"/>
      <c r="G51" s="14" t="s">
        <v>28</v>
      </c>
      <c r="N51" s="24"/>
      <c r="O51" s="13"/>
      <c r="Z51" s="17"/>
      <c r="AA51" s="12"/>
    </row>
    <row r="52" spans="1:31" s="14" customFormat="1" ht="18" customHeight="1">
      <c r="A52" s="18"/>
      <c r="B52" s="33" t="str">
        <f>A53</f>
        <v>今津FC</v>
      </c>
      <c r="C52" s="34"/>
      <c r="D52" s="35"/>
      <c r="E52" s="33" t="str">
        <f>A54</f>
        <v>仁川FC</v>
      </c>
      <c r="F52" s="34"/>
      <c r="G52" s="35"/>
      <c r="H52" s="33" t="str">
        <f>A55</f>
        <v>神原SCブルー</v>
      </c>
      <c r="I52" s="34"/>
      <c r="J52" s="35"/>
      <c r="K52" s="33" t="str">
        <f>A56</f>
        <v>甲陽園FC</v>
      </c>
      <c r="L52" s="34"/>
      <c r="M52" s="35"/>
      <c r="N52" s="33" t="str">
        <f>A57</f>
        <v>大社SC</v>
      </c>
      <c r="O52" s="34"/>
      <c r="P52" s="35"/>
      <c r="Q52" s="33" t="str">
        <f>A58</f>
        <v>瓦木SC</v>
      </c>
      <c r="R52" s="34"/>
      <c r="S52" s="35"/>
      <c r="T52" s="8" t="s">
        <v>5</v>
      </c>
      <c r="U52" s="8" t="s">
        <v>6</v>
      </c>
      <c r="V52" s="8" t="s">
        <v>7</v>
      </c>
      <c r="W52" s="7" t="s">
        <v>1</v>
      </c>
      <c r="X52" s="7" t="s">
        <v>3</v>
      </c>
      <c r="Y52" s="7" t="s">
        <v>4</v>
      </c>
      <c r="Z52" s="29" t="s">
        <v>2</v>
      </c>
      <c r="AA52" s="8" t="s">
        <v>8</v>
      </c>
      <c r="AB52" s="2"/>
      <c r="AC52" s="12"/>
      <c r="AD52" s="2"/>
      <c r="AE52" s="12"/>
    </row>
    <row r="53" spans="1:31" s="14" customFormat="1" ht="18" customHeight="1">
      <c r="A53" s="20" t="s">
        <v>31</v>
      </c>
      <c r="B53" s="36"/>
      <c r="C53" s="37"/>
      <c r="D53" s="38"/>
      <c r="E53" s="3"/>
      <c r="F53" s="3" t="str">
        <f>IF(E53&gt;G53,"○",IF(E53&lt;G53,"●"," "))</f>
        <v> </v>
      </c>
      <c r="G53" s="4"/>
      <c r="H53" s="3"/>
      <c r="I53" s="3" t="str">
        <f>IF(H53&gt;J53,"○",IF(H53&lt;J53,"●"," "))</f>
        <v> </v>
      </c>
      <c r="J53" s="4"/>
      <c r="K53" s="3"/>
      <c r="L53" s="3" t="str">
        <f>IF(K53&gt;M53,"○",IF(K53&lt;M53,"●"," "))</f>
        <v> </v>
      </c>
      <c r="M53" s="4"/>
      <c r="N53" s="3"/>
      <c r="O53" s="3" t="str">
        <f>IF(N53&gt;P53,"○",IF(N53&lt;P53,"●"," "))</f>
        <v> </v>
      </c>
      <c r="P53" s="4"/>
      <c r="Q53" s="3"/>
      <c r="R53" s="3" t="str">
        <f>IF(Q53&gt;S53,"○",IF(Q53&lt;S53,"●"," "))</f>
        <v> </v>
      </c>
      <c r="S53" s="4"/>
      <c r="T53" s="8">
        <f aca="true" t="shared" si="25" ref="T53:T58">COUNTIF(B53:S53,"○")</f>
        <v>0</v>
      </c>
      <c r="U53" s="8">
        <f aca="true" t="shared" si="26" ref="U53:U58">COUNTIF(B53:S53,"△")</f>
        <v>0</v>
      </c>
      <c r="V53" s="8">
        <f aca="true" t="shared" si="27" ref="V53:V58">COUNTIF(B53:S53,"●")</f>
        <v>0</v>
      </c>
      <c r="W53" s="7">
        <f aca="true" t="shared" si="28" ref="W53:W58">T53*3+U53</f>
        <v>0</v>
      </c>
      <c r="X53" s="7">
        <f>E53+H53+K53+N53+Q53</f>
        <v>0</v>
      </c>
      <c r="Y53" s="7">
        <f>G53+J53+M53+P53+S53</f>
        <v>0</v>
      </c>
      <c r="Z53" s="29">
        <f aca="true" t="shared" si="29" ref="Z53:Z58">X53-Y53</f>
        <v>0</v>
      </c>
      <c r="AA53" s="8"/>
      <c r="AB53" s="2"/>
      <c r="AC53" s="2"/>
      <c r="AD53" s="2"/>
      <c r="AE53" s="9"/>
    </row>
    <row r="54" spans="1:31" s="14" customFormat="1" ht="18" customHeight="1">
      <c r="A54" s="20" t="s">
        <v>30</v>
      </c>
      <c r="B54" s="3">
        <f>G53</f>
        <v>0</v>
      </c>
      <c r="C54" s="3" t="str">
        <f>IF(B54&gt;D54,"○",IF(B54&lt;D54,"●"," "))</f>
        <v> </v>
      </c>
      <c r="D54" s="4">
        <f>E53</f>
        <v>0</v>
      </c>
      <c r="E54" s="36"/>
      <c r="F54" s="37"/>
      <c r="G54" s="38"/>
      <c r="H54" s="7"/>
      <c r="I54" s="3" t="str">
        <f>IF(H54&gt;J54,"○",IF(H54&lt;J54,"●"," "))</f>
        <v> </v>
      </c>
      <c r="J54" s="4"/>
      <c r="K54" s="3"/>
      <c r="L54" s="3" t="str">
        <f>IF(K54&gt;M54,"○",IF(K54&lt;M54,"●"," "))</f>
        <v> </v>
      </c>
      <c r="M54" s="4"/>
      <c r="N54" s="3"/>
      <c r="O54" s="3" t="str">
        <f>IF(N54&gt;P54,"○",IF(N54&lt;P54,"●"," "))</f>
        <v> </v>
      </c>
      <c r="P54" s="4"/>
      <c r="Q54" s="3"/>
      <c r="R54" s="3" t="str">
        <f>IF(Q54&gt;S54,"○",IF(Q54&lt;S54,"●"," "))</f>
        <v> </v>
      </c>
      <c r="S54" s="4"/>
      <c r="T54" s="8">
        <f t="shared" si="25"/>
        <v>0</v>
      </c>
      <c r="U54" s="8">
        <f t="shared" si="26"/>
        <v>0</v>
      </c>
      <c r="V54" s="8">
        <f t="shared" si="27"/>
        <v>0</v>
      </c>
      <c r="W54" s="7">
        <f t="shared" si="28"/>
        <v>0</v>
      </c>
      <c r="X54" s="7">
        <f>B54+H54+K54+N54+Q54</f>
        <v>0</v>
      </c>
      <c r="Y54" s="7">
        <f>D54+J54+M54+P54+S54</f>
        <v>0</v>
      </c>
      <c r="Z54" s="29">
        <f t="shared" si="29"/>
        <v>0</v>
      </c>
      <c r="AA54" s="8"/>
      <c r="AB54" s="2"/>
      <c r="AC54" s="2"/>
      <c r="AD54" s="2"/>
      <c r="AE54" s="9"/>
    </row>
    <row r="55" spans="1:31" s="14" customFormat="1" ht="18" customHeight="1">
      <c r="A55" s="20" t="s">
        <v>95</v>
      </c>
      <c r="B55" s="11">
        <f>J53</f>
        <v>0</v>
      </c>
      <c r="C55" s="3" t="str">
        <f>IF(B55&gt;D55,"○",IF(B55&lt;D55,"●"," "))</f>
        <v> </v>
      </c>
      <c r="D55" s="19">
        <f>H53</f>
        <v>0</v>
      </c>
      <c r="E55" s="11">
        <f>J54</f>
        <v>0</v>
      </c>
      <c r="F55" s="3" t="str">
        <f>IF(E55&gt;G55,"○",IF(E55&lt;G55,"●"," "))</f>
        <v> </v>
      </c>
      <c r="G55" s="10">
        <f>H54</f>
        <v>0</v>
      </c>
      <c r="H55" s="36"/>
      <c r="I55" s="37"/>
      <c r="J55" s="38"/>
      <c r="K55" s="11"/>
      <c r="L55" s="3" t="str">
        <f>IF(K55&gt;M55,"○",IF(K55&lt;M55,"●"," "))</f>
        <v> </v>
      </c>
      <c r="M55" s="10"/>
      <c r="N55" s="11"/>
      <c r="O55" s="3" t="str">
        <f>IF(N55&gt;P55,"○",IF(N55&lt;P55,"●"," "))</f>
        <v> </v>
      </c>
      <c r="P55" s="10"/>
      <c r="Q55" s="11"/>
      <c r="R55" s="3" t="str">
        <f>IF(Q55&gt;S55,"○",IF(Q55&lt;S55,"●"," "))</f>
        <v> </v>
      </c>
      <c r="S55" s="10"/>
      <c r="T55" s="8">
        <f t="shared" si="25"/>
        <v>0</v>
      </c>
      <c r="U55" s="8">
        <f t="shared" si="26"/>
        <v>0</v>
      </c>
      <c r="V55" s="8">
        <f t="shared" si="27"/>
        <v>0</v>
      </c>
      <c r="W55" s="7">
        <f t="shared" si="28"/>
        <v>0</v>
      </c>
      <c r="X55" s="7">
        <f>E55+B55+K55+N55+Q55</f>
        <v>0</v>
      </c>
      <c r="Y55" s="7">
        <f>G55+D55+M55+P55+S55</f>
        <v>0</v>
      </c>
      <c r="Z55" s="29">
        <f t="shared" si="29"/>
        <v>0</v>
      </c>
      <c r="AA55" s="8"/>
      <c r="AB55" s="2"/>
      <c r="AC55" s="2"/>
      <c r="AD55" s="2"/>
      <c r="AE55" s="9"/>
    </row>
    <row r="56" spans="1:31" s="14" customFormat="1" ht="18" customHeight="1">
      <c r="A56" s="5" t="s">
        <v>50</v>
      </c>
      <c r="B56" s="7">
        <f>M53</f>
        <v>0</v>
      </c>
      <c r="C56" s="3" t="str">
        <f>IF(B56&gt;D56,"○",IF(B56&lt;D56,"●"," "))</f>
        <v> </v>
      </c>
      <c r="D56" s="4">
        <f>K53</f>
        <v>0</v>
      </c>
      <c r="E56" s="7">
        <f>M54</f>
        <v>0</v>
      </c>
      <c r="F56" s="3" t="str">
        <f>IF(E56&gt;G56,"○",IF(E56&lt;G56,"●"," "))</f>
        <v> </v>
      </c>
      <c r="G56" s="4">
        <f>K54</f>
        <v>0</v>
      </c>
      <c r="H56" s="3">
        <f>M55</f>
        <v>0</v>
      </c>
      <c r="I56" s="3" t="str">
        <f>IF(H56&gt;J56,"○",IF(H56&lt;J56,"●"," "))</f>
        <v> </v>
      </c>
      <c r="J56" s="4">
        <f>K55</f>
        <v>0</v>
      </c>
      <c r="K56" s="36"/>
      <c r="L56" s="37"/>
      <c r="M56" s="38"/>
      <c r="N56" s="3"/>
      <c r="O56" s="3" t="str">
        <f>IF(N56&gt;P56,"○",IF(N56&lt;P56,"●"," "))</f>
        <v> </v>
      </c>
      <c r="P56" s="4"/>
      <c r="Q56" s="3"/>
      <c r="R56" s="3" t="str">
        <f>IF(Q56&gt;S56,"○",IF(Q56&lt;S56,"●"," "))</f>
        <v> </v>
      </c>
      <c r="S56" s="4"/>
      <c r="T56" s="8">
        <f t="shared" si="25"/>
        <v>0</v>
      </c>
      <c r="U56" s="8">
        <f t="shared" si="26"/>
        <v>0</v>
      </c>
      <c r="V56" s="8">
        <f t="shared" si="27"/>
        <v>0</v>
      </c>
      <c r="W56" s="7">
        <f t="shared" si="28"/>
        <v>0</v>
      </c>
      <c r="X56" s="7">
        <f>E56+H56+B56+N56+Q56</f>
        <v>0</v>
      </c>
      <c r="Y56" s="7">
        <f>G56+J56+D56+P56+S56</f>
        <v>0</v>
      </c>
      <c r="Z56" s="29">
        <f t="shared" si="29"/>
        <v>0</v>
      </c>
      <c r="AA56" s="8"/>
      <c r="AB56" s="2"/>
      <c r="AC56" s="2"/>
      <c r="AD56" s="2"/>
      <c r="AE56" s="9"/>
    </row>
    <row r="57" spans="1:31" s="14" customFormat="1" ht="18" customHeight="1">
      <c r="A57" s="5" t="s">
        <v>29</v>
      </c>
      <c r="B57" s="7">
        <f>P53</f>
        <v>0</v>
      </c>
      <c r="C57" s="3" t="str">
        <f>IF(B57&gt;D57,"○",IF(B57&lt;D57,"●"," "))</f>
        <v> </v>
      </c>
      <c r="D57" s="4">
        <f>N53</f>
        <v>0</v>
      </c>
      <c r="E57" s="7">
        <f>P54</f>
        <v>0</v>
      </c>
      <c r="F57" s="3" t="str">
        <f>IF(E57&gt;G57,"○",IF(E57&lt;G57,"●"," "))</f>
        <v> </v>
      </c>
      <c r="G57" s="4">
        <f>N54</f>
        <v>0</v>
      </c>
      <c r="H57" s="3">
        <f>P55</f>
        <v>0</v>
      </c>
      <c r="I57" s="3" t="str">
        <f>IF(H57&gt;J57,"○",IF(H57&lt;J57,"●"," "))</f>
        <v> </v>
      </c>
      <c r="J57" s="4">
        <f>N55</f>
        <v>0</v>
      </c>
      <c r="K57" s="3">
        <f>P56</f>
        <v>0</v>
      </c>
      <c r="L57" s="3" t="str">
        <f>IF(K57&gt;M57,"○",IF(K57&lt;M57,"●"," "))</f>
        <v> </v>
      </c>
      <c r="M57" s="4">
        <f>N56</f>
        <v>0</v>
      </c>
      <c r="N57" s="36"/>
      <c r="O57" s="37"/>
      <c r="P57" s="38"/>
      <c r="Q57" s="3"/>
      <c r="R57" s="3" t="str">
        <f>IF(Q57&gt;S57,"○",IF(Q57&lt;S57,"●"," "))</f>
        <v> </v>
      </c>
      <c r="S57" s="4"/>
      <c r="T57" s="8">
        <f t="shared" si="25"/>
        <v>0</v>
      </c>
      <c r="U57" s="8">
        <f t="shared" si="26"/>
        <v>0</v>
      </c>
      <c r="V57" s="8">
        <f t="shared" si="27"/>
        <v>0</v>
      </c>
      <c r="W57" s="7">
        <f t="shared" si="28"/>
        <v>0</v>
      </c>
      <c r="X57" s="7">
        <f>E57+H57+K57+B57+Q57</f>
        <v>0</v>
      </c>
      <c r="Y57" s="7">
        <f>G57+J57+M57+D57+S57</f>
        <v>0</v>
      </c>
      <c r="Z57" s="29">
        <f t="shared" si="29"/>
        <v>0</v>
      </c>
      <c r="AA57" s="8"/>
      <c r="AB57" s="2"/>
      <c r="AC57" s="2"/>
      <c r="AD57" s="2"/>
      <c r="AE57" s="12"/>
    </row>
    <row r="58" spans="1:31" s="14" customFormat="1" ht="18" customHeight="1">
      <c r="A58" s="5" t="s">
        <v>28</v>
      </c>
      <c r="B58" s="7">
        <f>S53</f>
        <v>0</v>
      </c>
      <c r="C58" s="3" t="str">
        <f>IF(B58&gt;D58,"○",IF(B58&lt;D58,"●"," "))</f>
        <v> </v>
      </c>
      <c r="D58" s="4">
        <f>Q53</f>
        <v>0</v>
      </c>
      <c r="E58" s="7">
        <f>S54</f>
        <v>0</v>
      </c>
      <c r="F58" s="3" t="str">
        <f>IF(E58&gt;G58,"○",IF(E58&lt;G58,"●"," "))</f>
        <v> </v>
      </c>
      <c r="G58" s="4">
        <f>Q54</f>
        <v>0</v>
      </c>
      <c r="H58" s="3">
        <f>S55</f>
        <v>0</v>
      </c>
      <c r="I58" s="3" t="str">
        <f>IF(H58&gt;J58,"○",IF(H58&lt;J58,"●"," "))</f>
        <v> </v>
      </c>
      <c r="J58" s="4">
        <f>Q55</f>
        <v>0</v>
      </c>
      <c r="K58" s="3">
        <f>S56</f>
        <v>0</v>
      </c>
      <c r="L58" s="3" t="str">
        <f>IF(K58&gt;M58,"○",IF(K58&lt;M58,"●"," "))</f>
        <v> </v>
      </c>
      <c r="M58" s="4">
        <f>Q56</f>
        <v>0</v>
      </c>
      <c r="N58" s="7">
        <f>S57</f>
        <v>0</v>
      </c>
      <c r="O58" s="26" t="str">
        <f>IF(N58&gt;P58,"○",IF(N58&lt;P58,"●"," "))</f>
        <v> </v>
      </c>
      <c r="P58" s="25">
        <f>Q57</f>
        <v>0</v>
      </c>
      <c r="Q58" s="36"/>
      <c r="R58" s="39"/>
      <c r="S58" s="40"/>
      <c r="T58" s="8">
        <f t="shared" si="25"/>
        <v>0</v>
      </c>
      <c r="U58" s="8">
        <f t="shared" si="26"/>
        <v>0</v>
      </c>
      <c r="V58" s="8">
        <f t="shared" si="27"/>
        <v>0</v>
      </c>
      <c r="W58" s="7">
        <f t="shared" si="28"/>
        <v>0</v>
      </c>
      <c r="X58" s="7">
        <f>E58+H58+K58+B58+N58</f>
        <v>0</v>
      </c>
      <c r="Y58" s="7">
        <f>G58+J58+M58+D58+P58</f>
        <v>0</v>
      </c>
      <c r="Z58" s="29">
        <f t="shared" si="29"/>
        <v>0</v>
      </c>
      <c r="AA58" s="8"/>
      <c r="AB58" s="2"/>
      <c r="AC58" s="2"/>
      <c r="AD58" s="2"/>
      <c r="AE58" s="12"/>
    </row>
    <row r="59" ht="18" customHeight="1"/>
    <row r="60" spans="1:27" s="14" customFormat="1" ht="18" customHeight="1">
      <c r="A60" s="21" t="s">
        <v>66</v>
      </c>
      <c r="B60" s="13"/>
      <c r="C60" s="13"/>
      <c r="D60" s="13"/>
      <c r="E60" s="13" t="s">
        <v>11</v>
      </c>
      <c r="F60" s="13"/>
      <c r="G60" s="14" t="s">
        <v>18</v>
      </c>
      <c r="N60" s="24"/>
      <c r="O60" s="13"/>
      <c r="Z60" s="17"/>
      <c r="AA60" s="12"/>
    </row>
    <row r="61" spans="1:31" s="14" customFormat="1" ht="18" customHeight="1">
      <c r="A61" s="18"/>
      <c r="B61" s="33" t="str">
        <f>A62</f>
        <v>北六甲台FC</v>
      </c>
      <c r="C61" s="34"/>
      <c r="D61" s="35"/>
      <c r="E61" s="33" t="str">
        <f>A63</f>
        <v>西宮SCカスタム</v>
      </c>
      <c r="F61" s="34"/>
      <c r="G61" s="35"/>
      <c r="H61" s="33" t="str">
        <f>A64</f>
        <v>神原SCホワイト</v>
      </c>
      <c r="I61" s="34"/>
      <c r="J61" s="35"/>
      <c r="K61" s="33" t="str">
        <f>A65</f>
        <v>南甲子園SC　B</v>
      </c>
      <c r="L61" s="34"/>
      <c r="M61" s="35"/>
      <c r="N61" s="33" t="str">
        <f>A66</f>
        <v>やまぐちFCキッカーズ</v>
      </c>
      <c r="O61" s="34"/>
      <c r="P61" s="35"/>
      <c r="Q61" s="33" t="str">
        <f>A67</f>
        <v>FC広田</v>
      </c>
      <c r="R61" s="34"/>
      <c r="S61" s="35"/>
      <c r="T61" s="8" t="s">
        <v>5</v>
      </c>
      <c r="U61" s="8" t="s">
        <v>6</v>
      </c>
      <c r="V61" s="8" t="s">
        <v>7</v>
      </c>
      <c r="W61" s="7" t="s">
        <v>1</v>
      </c>
      <c r="X61" s="7" t="s">
        <v>3</v>
      </c>
      <c r="Y61" s="7" t="s">
        <v>4</v>
      </c>
      <c r="Z61" s="29" t="s">
        <v>2</v>
      </c>
      <c r="AA61" s="8" t="s">
        <v>8</v>
      </c>
      <c r="AB61" s="2"/>
      <c r="AC61" s="12"/>
      <c r="AD61" s="2"/>
      <c r="AE61" s="12"/>
    </row>
    <row r="62" spans="1:31" s="14" customFormat="1" ht="18" customHeight="1">
      <c r="A62" s="20" t="s">
        <v>35</v>
      </c>
      <c r="B62" s="36"/>
      <c r="C62" s="37"/>
      <c r="D62" s="38"/>
      <c r="E62" s="3"/>
      <c r="F62" s="3" t="str">
        <f>IF(E62&gt;G62,"○",IF(E62&lt;G62,"●"," "))</f>
        <v> </v>
      </c>
      <c r="G62" s="4"/>
      <c r="H62" s="3"/>
      <c r="I62" s="3" t="str">
        <f>IF(H62&gt;J62,"○",IF(H62&lt;J62,"●"," "))</f>
        <v> </v>
      </c>
      <c r="J62" s="4"/>
      <c r="K62" s="3"/>
      <c r="L62" s="3" t="str">
        <f>IF(K62&gt;M62,"○",IF(K62&lt;M62,"●"," "))</f>
        <v> </v>
      </c>
      <c r="M62" s="4"/>
      <c r="N62" s="3"/>
      <c r="O62" s="3" t="str">
        <f>IF(N62&gt;P62,"○",IF(N62&lt;P62,"●"," "))</f>
        <v> </v>
      </c>
      <c r="P62" s="4"/>
      <c r="Q62" s="3"/>
      <c r="R62" s="3" t="str">
        <f>IF(Q62&gt;S62,"○",IF(Q62&lt;S62,"●"," "))</f>
        <v> </v>
      </c>
      <c r="S62" s="4"/>
      <c r="T62" s="8">
        <f aca="true" t="shared" si="30" ref="T62:T67">COUNTIF(B62:S62,"○")</f>
        <v>0</v>
      </c>
      <c r="U62" s="8">
        <f aca="true" t="shared" si="31" ref="U62:U67">COUNTIF(B62:S62,"△")</f>
        <v>0</v>
      </c>
      <c r="V62" s="8">
        <f aca="true" t="shared" si="32" ref="V62:V67">COUNTIF(B62:S62,"●")</f>
        <v>0</v>
      </c>
      <c r="W62" s="7">
        <f aca="true" t="shared" si="33" ref="W62:W67">T62*3+U62</f>
        <v>0</v>
      </c>
      <c r="X62" s="7">
        <f>E62+H62+K62+N62+Q62</f>
        <v>0</v>
      </c>
      <c r="Y62" s="7">
        <f>G62+J62+M62+P62+S62</f>
        <v>0</v>
      </c>
      <c r="Z62" s="29">
        <f aca="true" t="shared" si="34" ref="Z62:Z67">X62-Y62</f>
        <v>0</v>
      </c>
      <c r="AA62" s="8"/>
      <c r="AB62" s="2"/>
      <c r="AC62" s="2"/>
      <c r="AD62" s="2"/>
      <c r="AE62" s="9"/>
    </row>
    <row r="63" spans="1:31" s="14" customFormat="1" ht="18" customHeight="1">
      <c r="A63" s="20" t="s">
        <v>38</v>
      </c>
      <c r="B63" s="3">
        <f>G62</f>
        <v>0</v>
      </c>
      <c r="C63" s="3" t="str">
        <f>IF(B63&gt;D63,"○",IF(B63&lt;D63,"●"," "))</f>
        <v> </v>
      </c>
      <c r="D63" s="4">
        <f>E62</f>
        <v>0</v>
      </c>
      <c r="E63" s="36"/>
      <c r="F63" s="37"/>
      <c r="G63" s="38"/>
      <c r="H63" s="7"/>
      <c r="I63" s="3" t="str">
        <f>IF(H63&gt;J63,"○",IF(H63&lt;J63,"●"," "))</f>
        <v> </v>
      </c>
      <c r="J63" s="4"/>
      <c r="K63" s="3"/>
      <c r="L63" s="3" t="str">
        <f>IF(K63&gt;M63,"○",IF(K63&lt;M63,"●"," "))</f>
        <v> </v>
      </c>
      <c r="M63" s="4"/>
      <c r="N63" s="3"/>
      <c r="O63" s="3" t="str">
        <f>IF(N63&gt;P63,"○",IF(N63&lt;P63,"●"," "))</f>
        <v> </v>
      </c>
      <c r="P63" s="4"/>
      <c r="Q63" s="3"/>
      <c r="R63" s="3" t="str">
        <f>IF(Q63&gt;S63,"○",IF(Q63&lt;S63,"●"," "))</f>
        <v> </v>
      </c>
      <c r="S63" s="4"/>
      <c r="T63" s="8">
        <f t="shared" si="30"/>
        <v>0</v>
      </c>
      <c r="U63" s="8">
        <f t="shared" si="31"/>
        <v>0</v>
      </c>
      <c r="V63" s="8">
        <f t="shared" si="32"/>
        <v>0</v>
      </c>
      <c r="W63" s="7">
        <f t="shared" si="33"/>
        <v>0</v>
      </c>
      <c r="X63" s="7">
        <f>B63+H63+K63+N63+Q63</f>
        <v>0</v>
      </c>
      <c r="Y63" s="7">
        <f>D63+J63+M63+P63+S63</f>
        <v>0</v>
      </c>
      <c r="Z63" s="29">
        <f t="shared" si="34"/>
        <v>0</v>
      </c>
      <c r="AA63" s="8"/>
      <c r="AB63" s="2"/>
      <c r="AC63" s="2"/>
      <c r="AD63" s="2"/>
      <c r="AE63" s="9"/>
    </row>
    <row r="64" spans="1:31" s="14" customFormat="1" ht="18" customHeight="1">
      <c r="A64" s="20" t="s">
        <v>96</v>
      </c>
      <c r="B64" s="11">
        <f>J62</f>
        <v>0</v>
      </c>
      <c r="C64" s="3" t="str">
        <f>IF(B64&gt;D64,"○",IF(B64&lt;D64,"●"," "))</f>
        <v> </v>
      </c>
      <c r="D64" s="19">
        <f>H62</f>
        <v>0</v>
      </c>
      <c r="E64" s="11">
        <f>J63</f>
        <v>0</v>
      </c>
      <c r="F64" s="3" t="str">
        <f>IF(E64&gt;G64,"○",IF(E64&lt;G64,"●"," "))</f>
        <v> </v>
      </c>
      <c r="G64" s="10">
        <f>H63</f>
        <v>0</v>
      </c>
      <c r="H64" s="36"/>
      <c r="I64" s="37"/>
      <c r="J64" s="38"/>
      <c r="K64" s="11"/>
      <c r="L64" s="3" t="str">
        <f>IF(K64&gt;M64,"○",IF(K64&lt;M64,"●"," "))</f>
        <v> </v>
      </c>
      <c r="M64" s="10"/>
      <c r="N64" s="11"/>
      <c r="O64" s="3" t="str">
        <f>IF(N64&gt;P64,"○",IF(N64&lt;P64,"●"," "))</f>
        <v> </v>
      </c>
      <c r="P64" s="10"/>
      <c r="Q64" s="11"/>
      <c r="R64" s="3" t="str">
        <f>IF(Q64&gt;S64,"○",IF(Q64&lt;S64,"●"," "))</f>
        <v> </v>
      </c>
      <c r="S64" s="10"/>
      <c r="T64" s="8">
        <f t="shared" si="30"/>
        <v>0</v>
      </c>
      <c r="U64" s="8">
        <f t="shared" si="31"/>
        <v>0</v>
      </c>
      <c r="V64" s="8">
        <f t="shared" si="32"/>
        <v>0</v>
      </c>
      <c r="W64" s="7">
        <f t="shared" si="33"/>
        <v>0</v>
      </c>
      <c r="X64" s="7">
        <f>E64+B64+K64+N64+Q64</f>
        <v>0</v>
      </c>
      <c r="Y64" s="7">
        <f>G64+D64+M64+P64+S64</f>
        <v>0</v>
      </c>
      <c r="Z64" s="29">
        <f t="shared" si="34"/>
        <v>0</v>
      </c>
      <c r="AA64" s="8"/>
      <c r="AB64" s="2"/>
      <c r="AC64" s="2"/>
      <c r="AD64" s="2"/>
      <c r="AE64" s="9"/>
    </row>
    <row r="65" spans="1:31" s="14" customFormat="1" ht="18" customHeight="1">
      <c r="A65" s="5" t="s">
        <v>75</v>
      </c>
      <c r="B65" s="7">
        <f>M62</f>
        <v>0</v>
      </c>
      <c r="C65" s="3" t="str">
        <f>IF(B65&gt;D65,"○",IF(B65&lt;D65,"●"," "))</f>
        <v> </v>
      </c>
      <c r="D65" s="4">
        <f>K62</f>
        <v>0</v>
      </c>
      <c r="E65" s="7">
        <f>M63</f>
        <v>0</v>
      </c>
      <c r="F65" s="3" t="str">
        <f>IF(E65&gt;G65,"○",IF(E65&lt;G65,"●"," "))</f>
        <v> </v>
      </c>
      <c r="G65" s="4">
        <f>K63</f>
        <v>0</v>
      </c>
      <c r="H65" s="3">
        <f>M64</f>
        <v>0</v>
      </c>
      <c r="I65" s="3" t="str">
        <f>IF(H65&gt;J65,"○",IF(H65&lt;J65,"●"," "))</f>
        <v> </v>
      </c>
      <c r="J65" s="4">
        <f>K64</f>
        <v>0</v>
      </c>
      <c r="K65" s="36"/>
      <c r="L65" s="37"/>
      <c r="M65" s="38"/>
      <c r="N65" s="3"/>
      <c r="O65" s="3" t="str">
        <f>IF(N65&gt;P65,"○",IF(N65&lt;P65,"●"," "))</f>
        <v> </v>
      </c>
      <c r="P65" s="4"/>
      <c r="Q65" s="3"/>
      <c r="R65" s="3" t="str">
        <f>IF(Q65&gt;S65,"○",IF(Q65&lt;S65,"●"," "))</f>
        <v> </v>
      </c>
      <c r="S65" s="4"/>
      <c r="T65" s="8">
        <f t="shared" si="30"/>
        <v>0</v>
      </c>
      <c r="U65" s="8">
        <f t="shared" si="31"/>
        <v>0</v>
      </c>
      <c r="V65" s="8">
        <f t="shared" si="32"/>
        <v>0</v>
      </c>
      <c r="W65" s="7">
        <f t="shared" si="33"/>
        <v>0</v>
      </c>
      <c r="X65" s="7">
        <f>E65+H65+B65+N65+Q65</f>
        <v>0</v>
      </c>
      <c r="Y65" s="7">
        <f>G65+J65+D65+P65+S65</f>
        <v>0</v>
      </c>
      <c r="Z65" s="29">
        <f t="shared" si="34"/>
        <v>0</v>
      </c>
      <c r="AA65" s="8"/>
      <c r="AB65" s="2"/>
      <c r="AC65" s="2"/>
      <c r="AD65" s="2"/>
      <c r="AE65" s="9"/>
    </row>
    <row r="66" spans="1:31" s="14" customFormat="1" ht="18" customHeight="1">
      <c r="A66" s="5" t="s">
        <v>18</v>
      </c>
      <c r="B66" s="7">
        <f>P62</f>
        <v>0</v>
      </c>
      <c r="C66" s="3" t="str">
        <f>IF(B66&gt;D66,"○",IF(B66&lt;D66,"●"," "))</f>
        <v> </v>
      </c>
      <c r="D66" s="4">
        <f>N62</f>
        <v>0</v>
      </c>
      <c r="E66" s="7">
        <f>P63</f>
        <v>0</v>
      </c>
      <c r="F66" s="3" t="str">
        <f>IF(E66&gt;G66,"○",IF(E66&lt;G66,"●"," "))</f>
        <v> </v>
      </c>
      <c r="G66" s="4">
        <f>N63</f>
        <v>0</v>
      </c>
      <c r="H66" s="3">
        <f>P64</f>
        <v>0</v>
      </c>
      <c r="I66" s="3" t="str">
        <f>IF(H66&gt;J66,"○",IF(H66&lt;J66,"●"," "))</f>
        <v> </v>
      </c>
      <c r="J66" s="4">
        <f>N64</f>
        <v>0</v>
      </c>
      <c r="K66" s="3">
        <f>P65</f>
        <v>0</v>
      </c>
      <c r="L66" s="3" t="str">
        <f>IF(K66&gt;M66,"○",IF(K66&lt;M66,"●"," "))</f>
        <v> </v>
      </c>
      <c r="M66" s="4">
        <f>N65</f>
        <v>0</v>
      </c>
      <c r="N66" s="36"/>
      <c r="O66" s="37"/>
      <c r="P66" s="38"/>
      <c r="Q66" s="3"/>
      <c r="R66" s="3" t="str">
        <f>IF(Q66&gt;S66,"○",IF(Q66&lt;S66,"●"," "))</f>
        <v> </v>
      </c>
      <c r="S66" s="4"/>
      <c r="T66" s="8">
        <f t="shared" si="30"/>
        <v>0</v>
      </c>
      <c r="U66" s="8">
        <f t="shared" si="31"/>
        <v>0</v>
      </c>
      <c r="V66" s="8">
        <f t="shared" si="32"/>
        <v>0</v>
      </c>
      <c r="W66" s="7">
        <f t="shared" si="33"/>
        <v>0</v>
      </c>
      <c r="X66" s="7">
        <f>E66+H66+K66+B66+Q66</f>
        <v>0</v>
      </c>
      <c r="Y66" s="7">
        <f>G66+J66+M66+D66+S66</f>
        <v>0</v>
      </c>
      <c r="Z66" s="29">
        <f t="shared" si="34"/>
        <v>0</v>
      </c>
      <c r="AA66" s="8"/>
      <c r="AB66" s="2"/>
      <c r="AC66" s="2"/>
      <c r="AD66" s="2"/>
      <c r="AE66" s="12"/>
    </row>
    <row r="67" spans="1:31" s="14" customFormat="1" ht="18" customHeight="1">
      <c r="A67" s="5" t="s">
        <v>76</v>
      </c>
      <c r="B67" s="7">
        <f>S62</f>
        <v>0</v>
      </c>
      <c r="C67" s="3" t="str">
        <f>IF(B67&gt;D67,"○",IF(B67&lt;D67,"●"," "))</f>
        <v> </v>
      </c>
      <c r="D67" s="4">
        <f>Q62</f>
        <v>0</v>
      </c>
      <c r="E67" s="7">
        <f>S63</f>
        <v>0</v>
      </c>
      <c r="F67" s="3" t="str">
        <f>IF(E67&gt;G67,"○",IF(E67&lt;G67,"●"," "))</f>
        <v> </v>
      </c>
      <c r="G67" s="4">
        <f>Q63</f>
        <v>0</v>
      </c>
      <c r="H67" s="3">
        <f>S64</f>
        <v>0</v>
      </c>
      <c r="I67" s="3" t="str">
        <f>IF(H67&gt;J67,"○",IF(H67&lt;J67,"●"," "))</f>
        <v> </v>
      </c>
      <c r="J67" s="4">
        <f>Q64</f>
        <v>0</v>
      </c>
      <c r="K67" s="3">
        <f>S65</f>
        <v>0</v>
      </c>
      <c r="L67" s="3" t="str">
        <f>IF(K67&gt;M67,"○",IF(K67&lt;M67,"●"," "))</f>
        <v> </v>
      </c>
      <c r="M67" s="4">
        <f>Q65</f>
        <v>0</v>
      </c>
      <c r="N67" s="7">
        <f>S66</f>
        <v>0</v>
      </c>
      <c r="O67" s="26" t="str">
        <f>IF(N67&gt;P67,"○",IF(N67&lt;P67,"●"," "))</f>
        <v> </v>
      </c>
      <c r="P67" s="25">
        <f>Q66</f>
        <v>0</v>
      </c>
      <c r="Q67" s="36"/>
      <c r="R67" s="39"/>
      <c r="S67" s="40"/>
      <c r="T67" s="8">
        <f t="shared" si="30"/>
        <v>0</v>
      </c>
      <c r="U67" s="8">
        <f t="shared" si="31"/>
        <v>0</v>
      </c>
      <c r="V67" s="8">
        <f t="shared" si="32"/>
        <v>0</v>
      </c>
      <c r="W67" s="7">
        <f t="shared" si="33"/>
        <v>0</v>
      </c>
      <c r="X67" s="7">
        <f>E67+H67+K67+B67+N67</f>
        <v>0</v>
      </c>
      <c r="Y67" s="7">
        <f>G67+J67+M67+D67+P67</f>
        <v>0</v>
      </c>
      <c r="Z67" s="29">
        <f t="shared" si="34"/>
        <v>0</v>
      </c>
      <c r="AA67" s="8"/>
      <c r="AB67" s="2"/>
      <c r="AC67" s="2"/>
      <c r="AD67" s="2"/>
      <c r="AE67" s="12"/>
    </row>
  </sheetData>
  <sheetProtection/>
  <mergeCells count="86">
    <mergeCell ref="B62:D62"/>
    <mergeCell ref="E63:G63"/>
    <mergeCell ref="H64:J64"/>
    <mergeCell ref="K65:M65"/>
    <mergeCell ref="N66:P66"/>
    <mergeCell ref="Q67:S67"/>
    <mergeCell ref="B61:D61"/>
    <mergeCell ref="E61:G61"/>
    <mergeCell ref="H61:J61"/>
    <mergeCell ref="K61:M61"/>
    <mergeCell ref="N61:P61"/>
    <mergeCell ref="Q61:S61"/>
    <mergeCell ref="B53:D53"/>
    <mergeCell ref="E54:G54"/>
    <mergeCell ref="H55:J55"/>
    <mergeCell ref="K56:M56"/>
    <mergeCell ref="N57:P57"/>
    <mergeCell ref="Q58:S58"/>
    <mergeCell ref="B52:D52"/>
    <mergeCell ref="E52:G52"/>
    <mergeCell ref="H52:J52"/>
    <mergeCell ref="K52:M52"/>
    <mergeCell ref="N52:P52"/>
    <mergeCell ref="Q52:S52"/>
    <mergeCell ref="B44:D44"/>
    <mergeCell ref="E45:G45"/>
    <mergeCell ref="H46:J46"/>
    <mergeCell ref="K47:M47"/>
    <mergeCell ref="N48:P48"/>
    <mergeCell ref="Q49:S49"/>
    <mergeCell ref="B43:D43"/>
    <mergeCell ref="E43:G43"/>
    <mergeCell ref="H43:J43"/>
    <mergeCell ref="K43:M43"/>
    <mergeCell ref="N43:P43"/>
    <mergeCell ref="Q43:S43"/>
    <mergeCell ref="B35:D35"/>
    <mergeCell ref="E36:G36"/>
    <mergeCell ref="H37:J37"/>
    <mergeCell ref="K38:M38"/>
    <mergeCell ref="N39:P39"/>
    <mergeCell ref="Q40:S40"/>
    <mergeCell ref="B34:D34"/>
    <mergeCell ref="E34:G34"/>
    <mergeCell ref="H34:J34"/>
    <mergeCell ref="K34:M34"/>
    <mergeCell ref="N34:P34"/>
    <mergeCell ref="Q34:S34"/>
    <mergeCell ref="B26:D26"/>
    <mergeCell ref="E27:G27"/>
    <mergeCell ref="H28:J28"/>
    <mergeCell ref="K29:M29"/>
    <mergeCell ref="N30:P30"/>
    <mergeCell ref="Q31:S31"/>
    <mergeCell ref="B25:D25"/>
    <mergeCell ref="E25:G25"/>
    <mergeCell ref="H25:J25"/>
    <mergeCell ref="K25:M25"/>
    <mergeCell ref="N25:P25"/>
    <mergeCell ref="Q25:S25"/>
    <mergeCell ref="B17:D17"/>
    <mergeCell ref="E18:G18"/>
    <mergeCell ref="H19:J19"/>
    <mergeCell ref="K20:M20"/>
    <mergeCell ref="N21:P21"/>
    <mergeCell ref="Q22:S22"/>
    <mergeCell ref="Y14:Z14"/>
    <mergeCell ref="B16:D16"/>
    <mergeCell ref="E16:G16"/>
    <mergeCell ref="H16:J16"/>
    <mergeCell ref="K16:M16"/>
    <mergeCell ref="N16:P16"/>
    <mergeCell ref="Q16:S16"/>
    <mergeCell ref="B8:D8"/>
    <mergeCell ref="E9:G9"/>
    <mergeCell ref="H10:J10"/>
    <mergeCell ref="K11:M11"/>
    <mergeCell ref="N12:P12"/>
    <mergeCell ref="Q13:S13"/>
    <mergeCell ref="A1:AA1"/>
    <mergeCell ref="B7:D7"/>
    <mergeCell ref="E7:G7"/>
    <mergeCell ref="H7:J7"/>
    <mergeCell ref="K7:M7"/>
    <mergeCell ref="N7:P7"/>
    <mergeCell ref="Q7:S7"/>
  </mergeCells>
  <printOptions/>
  <pageMargins left="0.41" right="0.4" top="0.48" bottom="0.34" header="0.512" footer="0.27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58"/>
  <sheetViews>
    <sheetView tabSelected="1" view="pageBreakPreview" zoomScale="90" zoomScaleSheetLayoutView="90" zoomScalePageLayoutView="0" workbookViewId="0" topLeftCell="A13">
      <selection activeCell="K47" sqref="K47:M47"/>
    </sheetView>
  </sheetViews>
  <sheetFormatPr defaultColWidth="9.00390625" defaultRowHeight="13.5"/>
  <cols>
    <col min="1" max="1" width="19.50390625" style="17" customWidth="1"/>
    <col min="2" max="13" width="4.75390625" style="1" customWidth="1"/>
    <col min="14" max="14" width="4.75390625" style="23" customWidth="1"/>
    <col min="15" max="19" width="4.75390625" style="1" customWidth="1"/>
    <col min="20" max="22" width="5.875" style="1" customWidth="1"/>
    <col min="23" max="23" width="6.125" style="1" customWidth="1"/>
    <col min="24" max="24" width="5.875" style="1" customWidth="1"/>
    <col min="25" max="25" width="5.75390625" style="1" customWidth="1"/>
    <col min="26" max="26" width="5.875" style="28" customWidth="1"/>
    <col min="27" max="27" width="5.75390625" style="1" customWidth="1"/>
    <col min="28" max="16384" width="9.00390625" style="1" customWidth="1"/>
  </cols>
  <sheetData>
    <row r="1" spans="1:27" ht="28.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ht="18" customHeight="1">
      <c r="A2" s="17" t="s">
        <v>60</v>
      </c>
    </row>
    <row r="3" spans="2:16" ht="18" customHeight="1">
      <c r="B3" s="1" t="s">
        <v>9</v>
      </c>
      <c r="E3" s="1" t="s">
        <v>12</v>
      </c>
      <c r="H3" s="1" t="s">
        <v>20</v>
      </c>
      <c r="K3" s="1" t="s">
        <v>21</v>
      </c>
      <c r="P3" s="1" t="s">
        <v>22</v>
      </c>
    </row>
    <row r="4" spans="2:16" ht="18" customHeight="1">
      <c r="B4" s="1" t="s">
        <v>10</v>
      </c>
      <c r="E4" s="1" t="s">
        <v>13</v>
      </c>
      <c r="H4" s="1" t="s">
        <v>14</v>
      </c>
      <c r="K4" s="1" t="s">
        <v>23</v>
      </c>
      <c r="P4" s="1" t="s">
        <v>17</v>
      </c>
    </row>
    <row r="5" spans="8:11" ht="18" customHeight="1">
      <c r="H5" s="1" t="s">
        <v>16</v>
      </c>
      <c r="K5" s="1" t="s">
        <v>15</v>
      </c>
    </row>
    <row r="6" spans="1:26" s="14" customFormat="1" ht="18" customHeight="1">
      <c r="A6" s="21" t="s">
        <v>53</v>
      </c>
      <c r="B6" s="13"/>
      <c r="C6" s="13"/>
      <c r="D6" s="13"/>
      <c r="E6" s="13" t="s">
        <v>11</v>
      </c>
      <c r="F6" s="13"/>
      <c r="G6" s="14" t="s">
        <v>24</v>
      </c>
      <c r="N6" s="11"/>
      <c r="Z6" s="17"/>
    </row>
    <row r="7" spans="1:31" s="14" customFormat="1" ht="18" customHeight="1">
      <c r="A7" s="18"/>
      <c r="B7" s="33" t="str">
        <f>A8</f>
        <v>用海FC</v>
      </c>
      <c r="C7" s="34"/>
      <c r="D7" s="35"/>
      <c r="E7" s="33" t="str">
        <f>A9</f>
        <v>春風JFC</v>
      </c>
      <c r="F7" s="34"/>
      <c r="G7" s="35"/>
      <c r="H7" s="33" t="str">
        <f>A10</f>
        <v>FC甲東VIVOグリーン</v>
      </c>
      <c r="I7" s="34"/>
      <c r="J7" s="35"/>
      <c r="K7" s="33" t="str">
        <f>A11</f>
        <v>甲子園浜SC</v>
      </c>
      <c r="L7" s="34"/>
      <c r="M7" s="35"/>
      <c r="N7" s="33" t="str">
        <f>A12</f>
        <v>高須SC</v>
      </c>
      <c r="O7" s="34"/>
      <c r="P7" s="35"/>
      <c r="Q7" s="33" t="str">
        <f>A13</f>
        <v>生瀬SC</v>
      </c>
      <c r="R7" s="34"/>
      <c r="S7" s="35"/>
      <c r="T7" s="8" t="s">
        <v>5</v>
      </c>
      <c r="U7" s="8" t="s">
        <v>6</v>
      </c>
      <c r="V7" s="8" t="s">
        <v>7</v>
      </c>
      <c r="W7" s="7" t="s">
        <v>1</v>
      </c>
      <c r="X7" s="7" t="s">
        <v>3</v>
      </c>
      <c r="Y7" s="7" t="s">
        <v>4</v>
      </c>
      <c r="Z7" s="29" t="s">
        <v>2</v>
      </c>
      <c r="AA7" s="8" t="s">
        <v>8</v>
      </c>
      <c r="AB7" s="2"/>
      <c r="AC7" s="12"/>
      <c r="AD7" s="2"/>
      <c r="AE7" s="12"/>
    </row>
    <row r="8" spans="1:31" s="14" customFormat="1" ht="18" customHeight="1">
      <c r="A8" s="20" t="s">
        <v>24</v>
      </c>
      <c r="B8" s="36"/>
      <c r="C8" s="37"/>
      <c r="D8" s="38"/>
      <c r="E8" s="3"/>
      <c r="F8" s="3" t="str">
        <f>IF(E8&gt;G8,"○",IF(E8&lt;G8,"●"," "))</f>
        <v> </v>
      </c>
      <c r="G8" s="4"/>
      <c r="H8" s="3"/>
      <c r="I8" s="3" t="str">
        <f>IF(H8&gt;J8,"○",IF(H8&lt;J8,"●"," "))</f>
        <v> </v>
      </c>
      <c r="J8" s="4"/>
      <c r="K8" s="3"/>
      <c r="L8" s="3" t="str">
        <f>IF(K8&gt;M8,"○",IF(K8&lt;M8,"●"," "))</f>
        <v> </v>
      </c>
      <c r="M8" s="4"/>
      <c r="N8" s="3"/>
      <c r="O8" s="3" t="str">
        <f>IF(N8&gt;P8,"○",IF(N8&lt;P8,"●"," "))</f>
        <v> </v>
      </c>
      <c r="P8" s="4"/>
      <c r="Q8" s="3"/>
      <c r="R8" s="3" t="str">
        <f>IF(Q8&gt;S8,"○",IF(Q8&lt;S8,"●"," "))</f>
        <v> </v>
      </c>
      <c r="S8" s="4"/>
      <c r="T8" s="8">
        <f aca="true" t="shared" si="0" ref="T8:T13">COUNTIF(B8:S8,"○")</f>
        <v>0</v>
      </c>
      <c r="U8" s="8">
        <f aca="true" t="shared" si="1" ref="U8:U13">COUNTIF(B8:S8,"△")</f>
        <v>0</v>
      </c>
      <c r="V8" s="8">
        <f aca="true" t="shared" si="2" ref="V8:V13">COUNTIF(B8:S8,"●")</f>
        <v>0</v>
      </c>
      <c r="W8" s="7">
        <f aca="true" t="shared" si="3" ref="W8:W13">T8*3+U8</f>
        <v>0</v>
      </c>
      <c r="X8" s="7">
        <f>E8+H8+K8+N8+Q8</f>
        <v>0</v>
      </c>
      <c r="Y8" s="7">
        <f>G8+J8+M8+P8+S8</f>
        <v>0</v>
      </c>
      <c r="Z8" s="29">
        <f aca="true" t="shared" si="4" ref="Z8:Z13">X8-Y8</f>
        <v>0</v>
      </c>
      <c r="AA8" s="8"/>
      <c r="AB8" s="2"/>
      <c r="AC8" s="2"/>
      <c r="AD8" s="2"/>
      <c r="AE8" s="9"/>
    </row>
    <row r="9" spans="1:31" s="14" customFormat="1" ht="18" customHeight="1">
      <c r="A9" s="20" t="s">
        <v>27</v>
      </c>
      <c r="B9" s="3">
        <f>G8</f>
        <v>0</v>
      </c>
      <c r="C9" s="3" t="str">
        <f>IF(B9&gt;D9,"○",IF(B9&lt;D9,"●"," "))</f>
        <v> </v>
      </c>
      <c r="D9" s="4">
        <f>E8</f>
        <v>0</v>
      </c>
      <c r="E9" s="36"/>
      <c r="F9" s="37"/>
      <c r="G9" s="38"/>
      <c r="H9" s="7"/>
      <c r="I9" s="3" t="str">
        <f>IF(H9&gt;J9,"○",IF(H9&lt;J9,"●"," "))</f>
        <v> </v>
      </c>
      <c r="J9" s="4"/>
      <c r="K9" s="3"/>
      <c r="L9" s="3" t="str">
        <f>IF(K9&gt;M9,"○",IF(K9&lt;M9,"●"," "))</f>
        <v> </v>
      </c>
      <c r="M9" s="4"/>
      <c r="N9" s="3"/>
      <c r="O9" s="3" t="str">
        <f>IF(N9&gt;P9,"○",IF(N9&lt;P9,"●"," "))</f>
        <v> </v>
      </c>
      <c r="P9" s="4"/>
      <c r="Q9" s="3"/>
      <c r="R9" s="3" t="str">
        <f>IF(Q9&gt;S9,"○",IF(Q9&lt;S9,"●"," "))</f>
        <v> </v>
      </c>
      <c r="S9" s="4"/>
      <c r="T9" s="8">
        <f t="shared" si="0"/>
        <v>0</v>
      </c>
      <c r="U9" s="8">
        <f t="shared" si="1"/>
        <v>0</v>
      </c>
      <c r="V9" s="8">
        <f t="shared" si="2"/>
        <v>0</v>
      </c>
      <c r="W9" s="7">
        <f t="shared" si="3"/>
        <v>0</v>
      </c>
      <c r="X9" s="7">
        <f>B9+H9+K9+N9+Q9</f>
        <v>0</v>
      </c>
      <c r="Y9" s="7">
        <f>D9+J9+M9+P9+S9</f>
        <v>0</v>
      </c>
      <c r="Z9" s="29">
        <f t="shared" si="4"/>
        <v>0</v>
      </c>
      <c r="AA9" s="8"/>
      <c r="AB9" s="2"/>
      <c r="AC9" s="2"/>
      <c r="AD9" s="2"/>
      <c r="AE9" s="9"/>
    </row>
    <row r="10" spans="1:31" s="14" customFormat="1" ht="18" customHeight="1">
      <c r="A10" s="20" t="s">
        <v>81</v>
      </c>
      <c r="B10" s="11">
        <f>J8</f>
        <v>0</v>
      </c>
      <c r="C10" s="3" t="str">
        <f>IF(B10&gt;D10,"○",IF(B10&lt;D10,"●"," "))</f>
        <v> </v>
      </c>
      <c r="D10" s="19">
        <f>H8</f>
        <v>0</v>
      </c>
      <c r="E10" s="11">
        <f>J9</f>
        <v>0</v>
      </c>
      <c r="F10" s="3" t="str">
        <f>IF(E10&gt;G10,"○",IF(E10&lt;G10,"●"," "))</f>
        <v> </v>
      </c>
      <c r="G10" s="10">
        <f>H9</f>
        <v>0</v>
      </c>
      <c r="H10" s="36"/>
      <c r="I10" s="37"/>
      <c r="J10" s="38"/>
      <c r="K10" s="11"/>
      <c r="L10" s="3" t="str">
        <f>IF(K10&gt;M10,"○",IF(K10&lt;M10,"●"," "))</f>
        <v> </v>
      </c>
      <c r="M10" s="10"/>
      <c r="N10" s="11"/>
      <c r="O10" s="3" t="str">
        <f>IF(N10&gt;P10,"○",IF(N10&lt;P10,"●"," "))</f>
        <v> </v>
      </c>
      <c r="P10" s="10"/>
      <c r="Q10" s="11"/>
      <c r="R10" s="3" t="str">
        <f>IF(Q10&gt;S10,"○",IF(Q10&lt;S10,"●"," "))</f>
        <v> </v>
      </c>
      <c r="S10" s="10"/>
      <c r="T10" s="8">
        <f t="shared" si="0"/>
        <v>0</v>
      </c>
      <c r="U10" s="8">
        <f t="shared" si="1"/>
        <v>0</v>
      </c>
      <c r="V10" s="8">
        <f t="shared" si="2"/>
        <v>0</v>
      </c>
      <c r="W10" s="7">
        <f t="shared" si="3"/>
        <v>0</v>
      </c>
      <c r="X10" s="7">
        <f>E10+B10+K10+N10+Q10</f>
        <v>0</v>
      </c>
      <c r="Y10" s="7">
        <f>G10+D10+M10+P10+S10</f>
        <v>0</v>
      </c>
      <c r="Z10" s="29">
        <f t="shared" si="4"/>
        <v>0</v>
      </c>
      <c r="AA10" s="8"/>
      <c r="AB10" s="2"/>
      <c r="AC10" s="2"/>
      <c r="AD10" s="2"/>
      <c r="AE10" s="9"/>
    </row>
    <row r="11" spans="1:31" s="14" customFormat="1" ht="18" customHeight="1">
      <c r="A11" s="5" t="s">
        <v>82</v>
      </c>
      <c r="B11" s="7">
        <f>M8</f>
        <v>0</v>
      </c>
      <c r="C11" s="3" t="str">
        <f>IF(B11&gt;D11,"○",IF(B11&lt;D11,"●"," "))</f>
        <v> </v>
      </c>
      <c r="D11" s="4">
        <f>K8</f>
        <v>0</v>
      </c>
      <c r="E11" s="7">
        <f>M9</f>
        <v>0</v>
      </c>
      <c r="F11" s="3" t="str">
        <f>IF(E11&gt;G11,"○",IF(E11&lt;G11,"●"," "))</f>
        <v> </v>
      </c>
      <c r="G11" s="4">
        <f>K9</f>
        <v>0</v>
      </c>
      <c r="H11" s="3">
        <f>M10</f>
        <v>0</v>
      </c>
      <c r="I11" s="3" t="str">
        <f>IF(H11&gt;J11,"○",IF(H11&lt;J11,"●"," "))</f>
        <v> </v>
      </c>
      <c r="J11" s="4">
        <f>K10</f>
        <v>0</v>
      </c>
      <c r="K11" s="36"/>
      <c r="L11" s="37"/>
      <c r="M11" s="38"/>
      <c r="N11" s="3"/>
      <c r="O11" s="3" t="str">
        <f>IF(N11&gt;P11,"○",IF(N11&lt;P11,"●"," "))</f>
        <v> </v>
      </c>
      <c r="P11" s="4"/>
      <c r="Q11" s="3"/>
      <c r="R11" s="3" t="str">
        <f>IF(Q11&gt;S11,"○",IF(Q11&lt;S11,"●"," "))</f>
        <v> </v>
      </c>
      <c r="S11" s="4"/>
      <c r="T11" s="8">
        <f t="shared" si="0"/>
        <v>0</v>
      </c>
      <c r="U11" s="8">
        <f t="shared" si="1"/>
        <v>0</v>
      </c>
      <c r="V11" s="8">
        <f t="shared" si="2"/>
        <v>0</v>
      </c>
      <c r="W11" s="7">
        <f t="shared" si="3"/>
        <v>0</v>
      </c>
      <c r="X11" s="7">
        <f>E11+H11+B11+N11+Q11</f>
        <v>0</v>
      </c>
      <c r="Y11" s="7">
        <f>G11+J11+D11+P11+S11</f>
        <v>0</v>
      </c>
      <c r="Z11" s="29">
        <f t="shared" si="4"/>
        <v>0</v>
      </c>
      <c r="AA11" s="8"/>
      <c r="AB11" s="2"/>
      <c r="AC11" s="2"/>
      <c r="AD11" s="2"/>
      <c r="AE11" s="9"/>
    </row>
    <row r="12" spans="1:31" s="14" customFormat="1" ht="18" customHeight="1">
      <c r="A12" s="5" t="s">
        <v>80</v>
      </c>
      <c r="B12" s="7">
        <f>P8</f>
        <v>0</v>
      </c>
      <c r="C12" s="3" t="str">
        <f>IF(B12&gt;D12,"○",IF(B12&lt;D12,"●"," "))</f>
        <v> </v>
      </c>
      <c r="D12" s="4">
        <f>N8</f>
        <v>0</v>
      </c>
      <c r="E12" s="7">
        <f>P9</f>
        <v>0</v>
      </c>
      <c r="F12" s="3" t="str">
        <f>IF(E12&gt;G12,"○",IF(E12&lt;G12,"●"," "))</f>
        <v> </v>
      </c>
      <c r="G12" s="4">
        <f>N9</f>
        <v>0</v>
      </c>
      <c r="H12" s="3">
        <f>P10</f>
        <v>0</v>
      </c>
      <c r="I12" s="3" t="str">
        <f>IF(H12&gt;J12,"○",IF(H12&lt;J12,"●"," "))</f>
        <v> </v>
      </c>
      <c r="J12" s="4">
        <f>N10</f>
        <v>0</v>
      </c>
      <c r="K12" s="3">
        <f>P11</f>
        <v>0</v>
      </c>
      <c r="L12" s="3" t="str">
        <f>IF(K12&gt;M12,"○",IF(K12&lt;M12,"●"," "))</f>
        <v> </v>
      </c>
      <c r="M12" s="4">
        <f>N11</f>
        <v>0</v>
      </c>
      <c r="N12" s="36"/>
      <c r="O12" s="37"/>
      <c r="P12" s="38"/>
      <c r="Q12" s="3"/>
      <c r="R12" s="3" t="str">
        <f>IF(Q12&gt;S12,"○",IF(Q12&lt;S12,"●"," "))</f>
        <v> </v>
      </c>
      <c r="S12" s="4"/>
      <c r="T12" s="8">
        <f t="shared" si="0"/>
        <v>0</v>
      </c>
      <c r="U12" s="8">
        <f t="shared" si="1"/>
        <v>0</v>
      </c>
      <c r="V12" s="8">
        <f t="shared" si="2"/>
        <v>0</v>
      </c>
      <c r="W12" s="7">
        <f t="shared" si="3"/>
        <v>0</v>
      </c>
      <c r="X12" s="7">
        <f>E12+H12+K12+B12+Q12</f>
        <v>0</v>
      </c>
      <c r="Y12" s="7">
        <f>G12+J12+M12+D12+S12</f>
        <v>0</v>
      </c>
      <c r="Z12" s="29">
        <f t="shared" si="4"/>
        <v>0</v>
      </c>
      <c r="AA12" s="8"/>
      <c r="AB12" s="2"/>
      <c r="AC12" s="2"/>
      <c r="AD12" s="2"/>
      <c r="AE12" s="12"/>
    </row>
    <row r="13" spans="1:31" s="14" customFormat="1" ht="18" customHeight="1">
      <c r="A13" s="5" t="s">
        <v>73</v>
      </c>
      <c r="B13" s="7">
        <f>S8</f>
        <v>0</v>
      </c>
      <c r="C13" s="3" t="str">
        <f>IF(B13&gt;D13,"○",IF(B13&lt;D13,"●"," "))</f>
        <v> </v>
      </c>
      <c r="D13" s="4">
        <f>Q8</f>
        <v>0</v>
      </c>
      <c r="E13" s="7">
        <f>S9</f>
        <v>0</v>
      </c>
      <c r="F13" s="3" t="str">
        <f>IF(E13&gt;G13,"○",IF(E13&lt;G13,"●"," "))</f>
        <v> </v>
      </c>
      <c r="G13" s="4">
        <f>Q9</f>
        <v>0</v>
      </c>
      <c r="H13" s="3">
        <f>S10</f>
        <v>0</v>
      </c>
      <c r="I13" s="3" t="str">
        <f>IF(H13&gt;J13,"○",IF(H13&lt;J13,"●"," "))</f>
        <v> </v>
      </c>
      <c r="J13" s="4">
        <f>Q10</f>
        <v>0</v>
      </c>
      <c r="K13" s="3">
        <f>S11</f>
        <v>0</v>
      </c>
      <c r="L13" s="3" t="str">
        <f>IF(K13&gt;M13,"○",IF(K13&lt;M13,"●"," "))</f>
        <v> </v>
      </c>
      <c r="M13" s="4">
        <f>Q11</f>
        <v>0</v>
      </c>
      <c r="N13" s="7">
        <f>S12</f>
        <v>0</v>
      </c>
      <c r="O13" s="26" t="str">
        <f>IF(N13&gt;P13,"○",IF(N13&lt;P13,"●"," "))</f>
        <v> </v>
      </c>
      <c r="P13" s="25">
        <f>Q12</f>
        <v>0</v>
      </c>
      <c r="Q13" s="36"/>
      <c r="R13" s="39"/>
      <c r="S13" s="40"/>
      <c r="T13" s="8">
        <f t="shared" si="0"/>
        <v>0</v>
      </c>
      <c r="U13" s="8">
        <f t="shared" si="1"/>
        <v>0</v>
      </c>
      <c r="V13" s="8">
        <f t="shared" si="2"/>
        <v>0</v>
      </c>
      <c r="W13" s="7">
        <f t="shared" si="3"/>
        <v>0</v>
      </c>
      <c r="X13" s="7">
        <f>E13+H13+K13+B13+N13</f>
        <v>0</v>
      </c>
      <c r="Y13" s="7">
        <f>G13+J13+M13+D13+P13</f>
        <v>0</v>
      </c>
      <c r="Z13" s="29">
        <f t="shared" si="4"/>
        <v>0</v>
      </c>
      <c r="AA13" s="8"/>
      <c r="AB13" s="2"/>
      <c r="AC13" s="2"/>
      <c r="AD13" s="2"/>
      <c r="AE13" s="12"/>
    </row>
    <row r="14" spans="1:26" s="14" customFormat="1" ht="18" customHeight="1">
      <c r="A14" s="16"/>
      <c r="B14" s="9"/>
      <c r="C14" s="9"/>
      <c r="D14" s="9"/>
      <c r="N14" s="11"/>
      <c r="Q14" s="9"/>
      <c r="R14" s="9"/>
      <c r="S14" s="9"/>
      <c r="T14" s="15"/>
      <c r="U14" s="15"/>
      <c r="V14" s="15"/>
      <c r="W14" s="15"/>
      <c r="X14" s="2"/>
      <c r="Y14" s="41"/>
      <c r="Z14" s="41"/>
    </row>
    <row r="15" spans="1:27" s="14" customFormat="1" ht="18" customHeight="1">
      <c r="A15" s="21" t="s">
        <v>54</v>
      </c>
      <c r="B15" s="13"/>
      <c r="C15" s="13"/>
      <c r="D15" s="13"/>
      <c r="E15" s="13" t="s">
        <v>11</v>
      </c>
      <c r="F15" s="13"/>
      <c r="G15" s="14" t="s">
        <v>50</v>
      </c>
      <c r="N15" s="24"/>
      <c r="O15" s="13"/>
      <c r="Z15" s="17"/>
      <c r="AA15" s="12"/>
    </row>
    <row r="16" spans="1:31" s="14" customFormat="1" ht="18" customHeight="1">
      <c r="A16" s="18"/>
      <c r="B16" s="33" t="str">
        <f>A17</f>
        <v>甲陽園FC</v>
      </c>
      <c r="C16" s="34"/>
      <c r="D16" s="35"/>
      <c r="E16" s="33" t="str">
        <f>A18</f>
        <v>甲子園SS</v>
      </c>
      <c r="F16" s="34"/>
      <c r="G16" s="35"/>
      <c r="H16" s="33" t="str">
        <f>A19</f>
        <v>西宮SC</v>
      </c>
      <c r="I16" s="34"/>
      <c r="J16" s="35"/>
      <c r="K16" s="33" t="str">
        <f>A20</f>
        <v>アズリー東山台SC</v>
      </c>
      <c r="L16" s="34"/>
      <c r="M16" s="35"/>
      <c r="N16" s="33" t="str">
        <f>A21</f>
        <v>FC甲東VIVOスカイ</v>
      </c>
      <c r="O16" s="34"/>
      <c r="P16" s="35"/>
      <c r="Q16" s="33" t="str">
        <f>A22</f>
        <v>南甲子園SC</v>
      </c>
      <c r="R16" s="34"/>
      <c r="S16" s="35"/>
      <c r="T16" s="8" t="s">
        <v>5</v>
      </c>
      <c r="U16" s="8" t="s">
        <v>6</v>
      </c>
      <c r="V16" s="8" t="s">
        <v>7</v>
      </c>
      <c r="W16" s="7" t="s">
        <v>1</v>
      </c>
      <c r="X16" s="7" t="s">
        <v>3</v>
      </c>
      <c r="Y16" s="7" t="s">
        <v>4</v>
      </c>
      <c r="Z16" s="29" t="s">
        <v>2</v>
      </c>
      <c r="AA16" s="8" t="s">
        <v>8</v>
      </c>
      <c r="AB16" s="2"/>
      <c r="AC16" s="12"/>
      <c r="AD16" s="2"/>
      <c r="AE16" s="12"/>
    </row>
    <row r="17" spans="1:31" s="14" customFormat="1" ht="18" customHeight="1">
      <c r="A17" s="20" t="s">
        <v>50</v>
      </c>
      <c r="B17" s="36"/>
      <c r="C17" s="37"/>
      <c r="D17" s="38"/>
      <c r="E17" s="3"/>
      <c r="F17" s="3" t="str">
        <f>IF(E17&gt;G17,"○",IF(E17&lt;G17,"●"," "))</f>
        <v> </v>
      </c>
      <c r="G17" s="4"/>
      <c r="H17" s="3"/>
      <c r="I17" s="3" t="str">
        <f>IF(H17&gt;J17,"○",IF(H17&lt;J17,"●"," "))</f>
        <v> </v>
      </c>
      <c r="J17" s="4"/>
      <c r="K17" s="3"/>
      <c r="L17" s="3" t="str">
        <f>IF(K17&gt;M17,"○",IF(K17&lt;M17,"●"," "))</f>
        <v> </v>
      </c>
      <c r="M17" s="4"/>
      <c r="N17" s="3"/>
      <c r="O17" s="3" t="str">
        <f>IF(N17&gt;P17,"○",IF(N17&lt;P17,"●"," "))</f>
        <v> </v>
      </c>
      <c r="P17" s="4"/>
      <c r="Q17" s="3"/>
      <c r="R17" s="3" t="str">
        <f>IF(Q17&gt;S17,"○",IF(Q17&lt;S17,"●"," "))</f>
        <v> </v>
      </c>
      <c r="S17" s="4"/>
      <c r="T17" s="8">
        <f aca="true" t="shared" si="5" ref="T17:T22">COUNTIF(B17:S17,"○")</f>
        <v>0</v>
      </c>
      <c r="U17" s="8">
        <f aca="true" t="shared" si="6" ref="U17:U22">COUNTIF(B17:S17,"△")</f>
        <v>0</v>
      </c>
      <c r="V17" s="8">
        <f aca="true" t="shared" si="7" ref="V17:V22">COUNTIF(B17:S17,"●")</f>
        <v>0</v>
      </c>
      <c r="W17" s="7">
        <f aca="true" t="shared" si="8" ref="W17:W22">T17*3+U17</f>
        <v>0</v>
      </c>
      <c r="X17" s="7">
        <f>E17+H17+K17+N17+Q17</f>
        <v>0</v>
      </c>
      <c r="Y17" s="7">
        <f>G17+J17+M17+P17+S17</f>
        <v>0</v>
      </c>
      <c r="Z17" s="29">
        <f aca="true" t="shared" si="9" ref="Z17:Z22">X17-Y17</f>
        <v>0</v>
      </c>
      <c r="AA17" s="8"/>
      <c r="AB17" s="2"/>
      <c r="AC17" s="2"/>
      <c r="AD17" s="2"/>
      <c r="AE17" s="9"/>
    </row>
    <row r="18" spans="1:31" s="14" customFormat="1" ht="18" customHeight="1">
      <c r="A18" s="20" t="s">
        <v>68</v>
      </c>
      <c r="B18" s="3">
        <f>G17</f>
        <v>0</v>
      </c>
      <c r="C18" s="3" t="str">
        <f>IF(B18&gt;D18,"○",IF(B18&lt;D18,"●"," "))</f>
        <v> </v>
      </c>
      <c r="D18" s="4">
        <f>E17</f>
        <v>0</v>
      </c>
      <c r="E18" s="36"/>
      <c r="F18" s="37"/>
      <c r="G18" s="38"/>
      <c r="H18" s="7"/>
      <c r="I18" s="3" t="str">
        <f>IF(H18&gt;J18,"○",IF(H18&lt;J18,"●"," "))</f>
        <v> </v>
      </c>
      <c r="J18" s="4"/>
      <c r="K18" s="3"/>
      <c r="L18" s="3" t="str">
        <f>IF(K18&gt;M18,"○",IF(K18&lt;M18,"●"," "))</f>
        <v> </v>
      </c>
      <c r="M18" s="4"/>
      <c r="N18" s="3"/>
      <c r="O18" s="3" t="str">
        <f>IF(N18&gt;P18,"○",IF(N18&lt;P18,"●"," "))</f>
        <v> </v>
      </c>
      <c r="P18" s="4"/>
      <c r="Q18" s="3"/>
      <c r="R18" s="3" t="str">
        <f>IF(Q18&gt;S18,"○",IF(Q18&lt;S18,"●"," "))</f>
        <v> </v>
      </c>
      <c r="S18" s="4"/>
      <c r="T18" s="8">
        <f t="shared" si="5"/>
        <v>0</v>
      </c>
      <c r="U18" s="8">
        <f t="shared" si="6"/>
        <v>0</v>
      </c>
      <c r="V18" s="8">
        <f t="shared" si="7"/>
        <v>0</v>
      </c>
      <c r="W18" s="7">
        <f t="shared" si="8"/>
        <v>0</v>
      </c>
      <c r="X18" s="7">
        <f>B18+H18+K18+N18+Q18</f>
        <v>0</v>
      </c>
      <c r="Y18" s="7">
        <f>D18+J18+M18+P18+S18</f>
        <v>0</v>
      </c>
      <c r="Z18" s="29">
        <f t="shared" si="9"/>
        <v>0</v>
      </c>
      <c r="AA18" s="8"/>
      <c r="AB18" s="2"/>
      <c r="AC18" s="2"/>
      <c r="AD18" s="2"/>
      <c r="AE18" s="9"/>
    </row>
    <row r="19" spans="1:31" s="14" customFormat="1" ht="18" customHeight="1">
      <c r="A19" s="20" t="s">
        <v>67</v>
      </c>
      <c r="B19" s="11">
        <f>J17</f>
        <v>0</v>
      </c>
      <c r="C19" s="3" t="str">
        <f>IF(B19&gt;D19,"○",IF(B19&lt;D19,"●"," "))</f>
        <v> </v>
      </c>
      <c r="D19" s="19">
        <f>H17</f>
        <v>0</v>
      </c>
      <c r="E19" s="11">
        <f>J18</f>
        <v>0</v>
      </c>
      <c r="F19" s="3" t="str">
        <f>IF(E19&gt;G19,"○",IF(E19&lt;G19,"●"," "))</f>
        <v> </v>
      </c>
      <c r="G19" s="10">
        <f>H18</f>
        <v>0</v>
      </c>
      <c r="H19" s="36"/>
      <c r="I19" s="37"/>
      <c r="J19" s="38"/>
      <c r="K19" s="11"/>
      <c r="L19" s="3" t="str">
        <f>IF(K19&gt;M19,"○",IF(K19&lt;M19,"●"," "))</f>
        <v> </v>
      </c>
      <c r="M19" s="10"/>
      <c r="N19" s="11"/>
      <c r="O19" s="3" t="str">
        <f>IF(N19&gt;P19,"○",IF(N19&lt;P19,"●"," "))</f>
        <v> </v>
      </c>
      <c r="P19" s="10"/>
      <c r="Q19" s="11"/>
      <c r="R19" s="3" t="str">
        <f>IF(Q19&gt;S19,"○",IF(Q19&lt;S19,"●"," "))</f>
        <v> </v>
      </c>
      <c r="S19" s="10"/>
      <c r="T19" s="8">
        <f t="shared" si="5"/>
        <v>0</v>
      </c>
      <c r="U19" s="8">
        <f t="shared" si="6"/>
        <v>0</v>
      </c>
      <c r="V19" s="8">
        <f t="shared" si="7"/>
        <v>0</v>
      </c>
      <c r="W19" s="7">
        <f t="shared" si="8"/>
        <v>0</v>
      </c>
      <c r="X19" s="7">
        <f>E19+B19+K19+N19+Q19</f>
        <v>0</v>
      </c>
      <c r="Y19" s="7">
        <f>G19+D19+M19+P19+S19</f>
        <v>0</v>
      </c>
      <c r="Z19" s="29">
        <f t="shared" si="9"/>
        <v>0</v>
      </c>
      <c r="AA19" s="8"/>
      <c r="AB19" s="2"/>
      <c r="AC19" s="2"/>
      <c r="AD19" s="2"/>
      <c r="AE19" s="9"/>
    </row>
    <row r="20" spans="1:31" s="14" customFormat="1" ht="18" customHeight="1">
      <c r="A20" s="5" t="s">
        <v>83</v>
      </c>
      <c r="B20" s="7">
        <f>M17</f>
        <v>0</v>
      </c>
      <c r="C20" s="3" t="str">
        <f>IF(B20&gt;D20,"○",IF(B20&lt;D20,"●"," "))</f>
        <v> </v>
      </c>
      <c r="D20" s="4">
        <f>K17</f>
        <v>0</v>
      </c>
      <c r="E20" s="7">
        <f>M18</f>
        <v>0</v>
      </c>
      <c r="F20" s="3" t="str">
        <f>IF(E20&gt;G20,"○",IF(E20&lt;G20,"●"," "))</f>
        <v> </v>
      </c>
      <c r="G20" s="4">
        <f>K18</f>
        <v>0</v>
      </c>
      <c r="H20" s="3">
        <f>M19</f>
        <v>0</v>
      </c>
      <c r="I20" s="3" t="str">
        <f>IF(H20&gt;J20,"○",IF(H20&lt;J20,"●"," "))</f>
        <v> </v>
      </c>
      <c r="J20" s="4">
        <f>K19</f>
        <v>0</v>
      </c>
      <c r="K20" s="36"/>
      <c r="L20" s="37"/>
      <c r="M20" s="38"/>
      <c r="N20" s="3"/>
      <c r="O20" s="3" t="str">
        <f>IF(N20&gt;P20,"○",IF(N20&lt;P20,"●"," "))</f>
        <v> </v>
      </c>
      <c r="P20" s="4"/>
      <c r="Q20" s="3"/>
      <c r="R20" s="3" t="str">
        <f>IF(Q20&gt;S20,"○",IF(Q20&lt;S20,"●"," "))</f>
        <v> </v>
      </c>
      <c r="S20" s="4"/>
      <c r="T20" s="8">
        <f t="shared" si="5"/>
        <v>0</v>
      </c>
      <c r="U20" s="8">
        <f t="shared" si="6"/>
        <v>0</v>
      </c>
      <c r="V20" s="8">
        <f t="shared" si="7"/>
        <v>0</v>
      </c>
      <c r="W20" s="7">
        <f t="shared" si="8"/>
        <v>0</v>
      </c>
      <c r="X20" s="7">
        <f>E20+H20+B20+N20+Q20</f>
        <v>0</v>
      </c>
      <c r="Y20" s="7">
        <f>G20+J20+D20+P20+S20</f>
        <v>0</v>
      </c>
      <c r="Z20" s="29">
        <f t="shared" si="9"/>
        <v>0</v>
      </c>
      <c r="AA20" s="8"/>
      <c r="AB20" s="2"/>
      <c r="AC20" s="2"/>
      <c r="AD20" s="2"/>
      <c r="AE20" s="9"/>
    </row>
    <row r="21" spans="1:31" s="14" customFormat="1" ht="18" customHeight="1">
      <c r="A21" s="5" t="s">
        <v>84</v>
      </c>
      <c r="B21" s="7">
        <f>P17</f>
        <v>0</v>
      </c>
      <c r="C21" s="3" t="str">
        <f>IF(B21&gt;D21,"○",IF(B21&lt;D21,"●"," "))</f>
        <v> </v>
      </c>
      <c r="D21" s="4">
        <f>N17</f>
        <v>0</v>
      </c>
      <c r="E21" s="7">
        <f>P18</f>
        <v>0</v>
      </c>
      <c r="F21" s="3" t="str">
        <f>IF(E21&gt;G21,"○",IF(E21&lt;G21,"●"," "))</f>
        <v> </v>
      </c>
      <c r="G21" s="4">
        <f>N18</f>
        <v>0</v>
      </c>
      <c r="H21" s="3">
        <f>P19</f>
        <v>0</v>
      </c>
      <c r="I21" s="3" t="str">
        <f>IF(H21&gt;J21,"○",IF(H21&lt;J21,"●"," "))</f>
        <v> </v>
      </c>
      <c r="J21" s="4">
        <f>N19</f>
        <v>0</v>
      </c>
      <c r="K21" s="3">
        <f>P20</f>
        <v>0</v>
      </c>
      <c r="L21" s="3" t="str">
        <f>IF(K21&gt;M21,"○",IF(K21&lt;M21,"●"," "))</f>
        <v> </v>
      </c>
      <c r="M21" s="4">
        <f>N20</f>
        <v>0</v>
      </c>
      <c r="N21" s="36"/>
      <c r="O21" s="37"/>
      <c r="P21" s="38"/>
      <c r="Q21" s="3"/>
      <c r="R21" s="3" t="str">
        <f>IF(Q21&gt;S21,"○",IF(Q21&lt;S21,"●"," "))</f>
        <v> </v>
      </c>
      <c r="S21" s="4"/>
      <c r="T21" s="8">
        <f t="shared" si="5"/>
        <v>0</v>
      </c>
      <c r="U21" s="8">
        <f t="shared" si="6"/>
        <v>0</v>
      </c>
      <c r="V21" s="8">
        <f t="shared" si="7"/>
        <v>0</v>
      </c>
      <c r="W21" s="7">
        <f t="shared" si="8"/>
        <v>0</v>
      </c>
      <c r="X21" s="7">
        <f>E21+H21+K21+B21+Q21</f>
        <v>0</v>
      </c>
      <c r="Y21" s="7">
        <f>G21+J21+M21+D21+S21</f>
        <v>0</v>
      </c>
      <c r="Z21" s="29">
        <f t="shared" si="9"/>
        <v>0</v>
      </c>
      <c r="AA21" s="8"/>
      <c r="AB21" s="2"/>
      <c r="AC21" s="2"/>
      <c r="AD21" s="2"/>
      <c r="AE21" s="12"/>
    </row>
    <row r="22" spans="1:31" s="14" customFormat="1" ht="18" customHeight="1">
      <c r="A22" s="5" t="s">
        <v>85</v>
      </c>
      <c r="B22" s="7">
        <f>S17</f>
        <v>0</v>
      </c>
      <c r="C22" s="3" t="str">
        <f>IF(B22&gt;D22,"○",IF(B22&lt;D22,"●"," "))</f>
        <v> </v>
      </c>
      <c r="D22" s="4">
        <f>Q17</f>
        <v>0</v>
      </c>
      <c r="E22" s="7">
        <f>S18</f>
        <v>0</v>
      </c>
      <c r="F22" s="3" t="str">
        <f>IF(E22&gt;G22,"○",IF(E22&lt;G22,"●"," "))</f>
        <v> </v>
      </c>
      <c r="G22" s="4">
        <f>Q18</f>
        <v>0</v>
      </c>
      <c r="H22" s="3">
        <f>S19</f>
        <v>0</v>
      </c>
      <c r="I22" s="3" t="str">
        <f>IF(H22&gt;J22,"○",IF(H22&lt;J22,"●"," "))</f>
        <v> </v>
      </c>
      <c r="J22" s="4">
        <f>Q19</f>
        <v>0</v>
      </c>
      <c r="K22" s="3">
        <f>S20</f>
        <v>0</v>
      </c>
      <c r="L22" s="3" t="str">
        <f>IF(K22&gt;M22,"○",IF(K22&lt;M22,"●"," "))</f>
        <v> </v>
      </c>
      <c r="M22" s="4">
        <f>Q20</f>
        <v>0</v>
      </c>
      <c r="N22" s="7">
        <f>S21</f>
        <v>0</v>
      </c>
      <c r="O22" s="26" t="str">
        <f>IF(N22&gt;P22,"○",IF(N22&lt;P22,"●"," "))</f>
        <v> </v>
      </c>
      <c r="P22" s="25">
        <f>Q21</f>
        <v>0</v>
      </c>
      <c r="Q22" s="36"/>
      <c r="R22" s="39"/>
      <c r="S22" s="40"/>
      <c r="T22" s="8">
        <f t="shared" si="5"/>
        <v>0</v>
      </c>
      <c r="U22" s="8">
        <f t="shared" si="6"/>
        <v>0</v>
      </c>
      <c r="V22" s="8">
        <f t="shared" si="7"/>
        <v>0</v>
      </c>
      <c r="W22" s="7">
        <f t="shared" si="8"/>
        <v>0</v>
      </c>
      <c r="X22" s="7">
        <f>E22+H22+K22+B22+N22</f>
        <v>0</v>
      </c>
      <c r="Y22" s="7">
        <f>G22+J22+M22+D22+P22</f>
        <v>0</v>
      </c>
      <c r="Z22" s="29">
        <f t="shared" si="9"/>
        <v>0</v>
      </c>
      <c r="AA22" s="8"/>
      <c r="AB22" s="2"/>
      <c r="AC22" s="2"/>
      <c r="AD22" s="2"/>
      <c r="AE22" s="12"/>
    </row>
    <row r="23" spans="1:31" s="14" customFormat="1" ht="18" customHeight="1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/>
      <c r="P23" s="27"/>
      <c r="Q23" s="6"/>
      <c r="R23" s="6"/>
      <c r="S23" s="6"/>
      <c r="T23" s="6"/>
      <c r="U23" s="6"/>
      <c r="V23" s="6"/>
      <c r="W23" s="6"/>
      <c r="X23" s="6"/>
      <c r="Y23" s="6"/>
      <c r="Z23" s="30"/>
      <c r="AA23" s="9"/>
      <c r="AB23" s="2"/>
      <c r="AC23" s="2"/>
      <c r="AD23" s="2"/>
      <c r="AE23" s="12"/>
    </row>
    <row r="24" spans="1:27" s="14" customFormat="1" ht="18" customHeight="1">
      <c r="A24" s="21" t="s">
        <v>55</v>
      </c>
      <c r="B24" s="13"/>
      <c r="C24" s="13"/>
      <c r="D24" s="13"/>
      <c r="E24" s="13" t="s">
        <v>11</v>
      </c>
      <c r="F24" s="13"/>
      <c r="G24" s="14" t="s">
        <v>29</v>
      </c>
      <c r="N24" s="24"/>
      <c r="O24" s="13"/>
      <c r="Z24" s="17"/>
      <c r="AA24" s="12"/>
    </row>
    <row r="25" spans="1:31" s="14" customFormat="1" ht="18" customHeight="1">
      <c r="A25" s="18"/>
      <c r="B25" s="33" t="str">
        <f>A26</f>
        <v>夙川SCレッド</v>
      </c>
      <c r="C25" s="34"/>
      <c r="D25" s="35"/>
      <c r="E25" s="33" t="str">
        <f>A27</f>
        <v>上甲子園SC</v>
      </c>
      <c r="F25" s="34"/>
      <c r="G25" s="35"/>
      <c r="H25" s="33" t="str">
        <f>A28</f>
        <v>西宮SSブルー</v>
      </c>
      <c r="I25" s="34"/>
      <c r="J25" s="35"/>
      <c r="K25" s="33" t="str">
        <f>A29</f>
        <v>瓦林FC</v>
      </c>
      <c r="L25" s="34"/>
      <c r="M25" s="35"/>
      <c r="N25" s="33" t="str">
        <f>A30</f>
        <v>大社SC</v>
      </c>
      <c r="O25" s="34"/>
      <c r="P25" s="35"/>
      <c r="Q25" s="33" t="str">
        <f>A31</f>
        <v>名塩SC</v>
      </c>
      <c r="R25" s="34"/>
      <c r="S25" s="35"/>
      <c r="T25" s="8" t="s">
        <v>5</v>
      </c>
      <c r="U25" s="8" t="s">
        <v>6</v>
      </c>
      <c r="V25" s="8" t="s">
        <v>7</v>
      </c>
      <c r="W25" s="7" t="s">
        <v>1</v>
      </c>
      <c r="X25" s="7" t="s">
        <v>3</v>
      </c>
      <c r="Y25" s="7" t="s">
        <v>4</v>
      </c>
      <c r="Z25" s="29" t="s">
        <v>2</v>
      </c>
      <c r="AA25" s="8" t="s">
        <v>8</v>
      </c>
      <c r="AB25" s="2"/>
      <c r="AC25" s="12"/>
      <c r="AD25" s="2"/>
      <c r="AE25" s="12"/>
    </row>
    <row r="26" spans="1:31" s="14" customFormat="1" ht="18" customHeight="1">
      <c r="A26" s="20" t="s">
        <v>86</v>
      </c>
      <c r="B26" s="36"/>
      <c r="C26" s="37"/>
      <c r="D26" s="38"/>
      <c r="E26" s="3"/>
      <c r="F26" s="3" t="str">
        <f>IF(E26&gt;G26,"○",IF(E26&lt;G26,"●"," "))</f>
        <v> </v>
      </c>
      <c r="G26" s="4"/>
      <c r="H26" s="3"/>
      <c r="I26" s="3" t="str">
        <f>IF(H26&gt;J26,"○",IF(H26&lt;J26,"●"," "))</f>
        <v> </v>
      </c>
      <c r="J26" s="4"/>
      <c r="K26" s="3"/>
      <c r="L26" s="3" t="str">
        <f>IF(K26&gt;M26,"○",IF(K26&lt;M26,"●"," "))</f>
        <v> </v>
      </c>
      <c r="M26" s="4"/>
      <c r="N26" s="3"/>
      <c r="O26" s="3" t="str">
        <f>IF(N26&gt;P26,"○",IF(N26&lt;P26,"●"," "))</f>
        <v> </v>
      </c>
      <c r="P26" s="4"/>
      <c r="Q26" s="3"/>
      <c r="R26" s="3" t="str">
        <f>IF(Q26&gt;S26,"○",IF(Q26&lt;S26,"●"," "))</f>
        <v> </v>
      </c>
      <c r="S26" s="4"/>
      <c r="T26" s="8">
        <f aca="true" t="shared" si="10" ref="T26:T31">COUNTIF(B26:S26,"○")</f>
        <v>0</v>
      </c>
      <c r="U26" s="8">
        <f aca="true" t="shared" si="11" ref="U26:U31">COUNTIF(B26:S26,"△")</f>
        <v>0</v>
      </c>
      <c r="V26" s="8">
        <f aca="true" t="shared" si="12" ref="V26:V31">COUNTIF(B26:S26,"●")</f>
        <v>0</v>
      </c>
      <c r="W26" s="7">
        <f aca="true" t="shared" si="13" ref="W26:W31">T26*3+U26</f>
        <v>0</v>
      </c>
      <c r="X26" s="7">
        <f>E26+H26+K26+N26+Q26</f>
        <v>0</v>
      </c>
      <c r="Y26" s="7">
        <f>G26+J26+M26+P26+S26</f>
        <v>0</v>
      </c>
      <c r="Z26" s="29">
        <f aca="true" t="shared" si="14" ref="Z26:Z31">X26-Y26</f>
        <v>0</v>
      </c>
      <c r="AA26" s="8"/>
      <c r="AB26" s="2"/>
      <c r="AC26" s="2"/>
      <c r="AD26" s="2"/>
      <c r="AE26" s="9"/>
    </row>
    <row r="27" spans="1:31" s="14" customFormat="1" ht="18" customHeight="1">
      <c r="A27" s="20" t="s">
        <v>37</v>
      </c>
      <c r="B27" s="3">
        <f>G26</f>
        <v>0</v>
      </c>
      <c r="C27" s="3" t="str">
        <f>IF(B27&gt;D27,"○",IF(B27&lt;D27,"●"," "))</f>
        <v> </v>
      </c>
      <c r="D27" s="4">
        <f>E26</f>
        <v>0</v>
      </c>
      <c r="E27" s="36"/>
      <c r="F27" s="37"/>
      <c r="G27" s="38"/>
      <c r="H27" s="7"/>
      <c r="I27" s="3" t="str">
        <f>IF(H27&gt;J27,"○",IF(H27&lt;J27,"●"," "))</f>
        <v> </v>
      </c>
      <c r="J27" s="4"/>
      <c r="K27" s="3"/>
      <c r="L27" s="3" t="str">
        <f>IF(K27&gt;M27,"○",IF(K27&lt;M27,"●"," "))</f>
        <v> </v>
      </c>
      <c r="M27" s="4"/>
      <c r="N27" s="3"/>
      <c r="O27" s="3" t="str">
        <f>IF(N27&gt;P27,"○",IF(N27&lt;P27,"●"," "))</f>
        <v> </v>
      </c>
      <c r="P27" s="4"/>
      <c r="Q27" s="3"/>
      <c r="R27" s="3" t="str">
        <f>IF(Q27&gt;S27,"○",IF(Q27&lt;S27,"●"," "))</f>
        <v> </v>
      </c>
      <c r="S27" s="4"/>
      <c r="T27" s="8">
        <f t="shared" si="10"/>
        <v>0</v>
      </c>
      <c r="U27" s="8">
        <f t="shared" si="11"/>
        <v>0</v>
      </c>
      <c r="V27" s="8">
        <f t="shared" si="12"/>
        <v>0</v>
      </c>
      <c r="W27" s="7">
        <f t="shared" si="13"/>
        <v>0</v>
      </c>
      <c r="X27" s="7">
        <f>B27+H27+K27+N27+Q27</f>
        <v>0</v>
      </c>
      <c r="Y27" s="7">
        <f>D27+J27+M27+P27+S27</f>
        <v>0</v>
      </c>
      <c r="Z27" s="29">
        <f t="shared" si="14"/>
        <v>0</v>
      </c>
      <c r="AA27" s="8"/>
      <c r="AB27" s="2"/>
      <c r="AC27" s="2"/>
      <c r="AD27" s="2"/>
      <c r="AE27" s="9"/>
    </row>
    <row r="28" spans="1:31" s="14" customFormat="1" ht="18" customHeight="1">
      <c r="A28" s="20" t="s">
        <v>42</v>
      </c>
      <c r="B28" s="11">
        <f>J26</f>
        <v>0</v>
      </c>
      <c r="C28" s="3" t="str">
        <f>IF(B28&gt;D28,"○",IF(B28&lt;D28,"●"," "))</f>
        <v> </v>
      </c>
      <c r="D28" s="19">
        <f>H26</f>
        <v>0</v>
      </c>
      <c r="E28" s="11">
        <f>J27</f>
        <v>0</v>
      </c>
      <c r="F28" s="3" t="str">
        <f>IF(E28&gt;G28,"○",IF(E28&lt;G28,"●"," "))</f>
        <v> </v>
      </c>
      <c r="G28" s="10">
        <f>H27</f>
        <v>0</v>
      </c>
      <c r="H28" s="36"/>
      <c r="I28" s="37"/>
      <c r="J28" s="38"/>
      <c r="K28" s="11"/>
      <c r="L28" s="3" t="str">
        <f>IF(K28&gt;M28,"○",IF(K28&lt;M28,"●"," "))</f>
        <v> </v>
      </c>
      <c r="M28" s="10"/>
      <c r="N28" s="11"/>
      <c r="O28" s="3" t="str">
        <f>IF(N28&gt;P28,"○",IF(N28&lt;P28,"●"," "))</f>
        <v> </v>
      </c>
      <c r="P28" s="10"/>
      <c r="Q28" s="11"/>
      <c r="R28" s="3" t="str">
        <f>IF(Q28&gt;S28,"○",IF(Q28&lt;S28,"●"," "))</f>
        <v> </v>
      </c>
      <c r="S28" s="10"/>
      <c r="T28" s="8">
        <f t="shared" si="10"/>
        <v>0</v>
      </c>
      <c r="U28" s="8">
        <f t="shared" si="11"/>
        <v>0</v>
      </c>
      <c r="V28" s="8">
        <f t="shared" si="12"/>
        <v>0</v>
      </c>
      <c r="W28" s="7">
        <f t="shared" si="13"/>
        <v>0</v>
      </c>
      <c r="X28" s="7">
        <f>E28+B28+K28+N28+Q28</f>
        <v>0</v>
      </c>
      <c r="Y28" s="7">
        <f>G28+D28+M28+P28+S28</f>
        <v>0</v>
      </c>
      <c r="Z28" s="29">
        <f t="shared" si="14"/>
        <v>0</v>
      </c>
      <c r="AA28" s="8"/>
      <c r="AB28" s="2"/>
      <c r="AC28" s="2"/>
      <c r="AD28" s="2"/>
      <c r="AE28" s="9"/>
    </row>
    <row r="29" spans="1:31" s="14" customFormat="1" ht="18" customHeight="1">
      <c r="A29" s="5" t="s">
        <v>36</v>
      </c>
      <c r="B29" s="7">
        <f>M26</f>
        <v>0</v>
      </c>
      <c r="C29" s="3" t="str">
        <f>IF(B29&gt;D29,"○",IF(B29&lt;D29,"●"," "))</f>
        <v> </v>
      </c>
      <c r="D29" s="4">
        <f>K26</f>
        <v>0</v>
      </c>
      <c r="E29" s="7">
        <f>M27</f>
        <v>0</v>
      </c>
      <c r="F29" s="3" t="str">
        <f>IF(E29&gt;G29,"○",IF(E29&lt;G29,"●"," "))</f>
        <v> </v>
      </c>
      <c r="G29" s="4">
        <f>K27</f>
        <v>0</v>
      </c>
      <c r="H29" s="3">
        <f>M28</f>
        <v>0</v>
      </c>
      <c r="I29" s="3" t="str">
        <f>IF(H29&gt;J29,"○",IF(H29&lt;J29,"●"," "))</f>
        <v> </v>
      </c>
      <c r="J29" s="4">
        <f>K28</f>
        <v>0</v>
      </c>
      <c r="K29" s="36"/>
      <c r="L29" s="37"/>
      <c r="M29" s="38"/>
      <c r="N29" s="3"/>
      <c r="O29" s="3" t="str">
        <f>IF(N29&gt;P29,"○",IF(N29&lt;P29,"●"," "))</f>
        <v> </v>
      </c>
      <c r="P29" s="4"/>
      <c r="Q29" s="3"/>
      <c r="R29" s="3" t="str">
        <f>IF(Q29&gt;S29,"○",IF(Q29&lt;S29,"●"," "))</f>
        <v> </v>
      </c>
      <c r="S29" s="4"/>
      <c r="T29" s="8">
        <f t="shared" si="10"/>
        <v>0</v>
      </c>
      <c r="U29" s="8">
        <f t="shared" si="11"/>
        <v>0</v>
      </c>
      <c r="V29" s="8">
        <f t="shared" si="12"/>
        <v>0</v>
      </c>
      <c r="W29" s="7">
        <f t="shared" si="13"/>
        <v>0</v>
      </c>
      <c r="X29" s="7">
        <f>E29+H29+B29+N29+Q29</f>
        <v>0</v>
      </c>
      <c r="Y29" s="7">
        <f>G29+J29+D29+P29+S29</f>
        <v>0</v>
      </c>
      <c r="Z29" s="29">
        <f t="shared" si="14"/>
        <v>0</v>
      </c>
      <c r="AA29" s="8"/>
      <c r="AB29" s="2"/>
      <c r="AC29" s="2"/>
      <c r="AD29" s="2"/>
      <c r="AE29" s="9"/>
    </row>
    <row r="30" spans="1:31" s="14" customFormat="1" ht="18" customHeight="1">
      <c r="A30" s="5" t="s">
        <v>29</v>
      </c>
      <c r="B30" s="7">
        <f>P26</f>
        <v>0</v>
      </c>
      <c r="C30" s="3" t="str">
        <f>IF(B30&gt;D30,"○",IF(B30&lt;D30,"●"," "))</f>
        <v> </v>
      </c>
      <c r="D30" s="4">
        <f>N26</f>
        <v>0</v>
      </c>
      <c r="E30" s="7">
        <f>P27</f>
        <v>0</v>
      </c>
      <c r="F30" s="3" t="str">
        <f>IF(E30&gt;G30,"○",IF(E30&lt;G30,"●"," "))</f>
        <v> </v>
      </c>
      <c r="G30" s="4">
        <f>N27</f>
        <v>0</v>
      </c>
      <c r="H30" s="3">
        <f>P28</f>
        <v>0</v>
      </c>
      <c r="I30" s="3" t="str">
        <f>IF(H30&gt;J30,"○",IF(H30&lt;J30,"●"," "))</f>
        <v> </v>
      </c>
      <c r="J30" s="4">
        <f>N28</f>
        <v>0</v>
      </c>
      <c r="K30" s="3">
        <f>P29</f>
        <v>0</v>
      </c>
      <c r="L30" s="3" t="str">
        <f>IF(K30&gt;M30,"○",IF(K30&lt;M30,"●"," "))</f>
        <v> </v>
      </c>
      <c r="M30" s="4">
        <f>N29</f>
        <v>0</v>
      </c>
      <c r="N30" s="36"/>
      <c r="O30" s="37"/>
      <c r="P30" s="38"/>
      <c r="Q30" s="3"/>
      <c r="R30" s="3" t="str">
        <f>IF(Q30&gt;S30,"○",IF(Q30&lt;S30,"●"," "))</f>
        <v> </v>
      </c>
      <c r="S30" s="4"/>
      <c r="T30" s="8">
        <f t="shared" si="10"/>
        <v>0</v>
      </c>
      <c r="U30" s="8">
        <f t="shared" si="11"/>
        <v>0</v>
      </c>
      <c r="V30" s="8">
        <f t="shared" si="12"/>
        <v>0</v>
      </c>
      <c r="W30" s="7">
        <f t="shared" si="13"/>
        <v>0</v>
      </c>
      <c r="X30" s="7">
        <f>E30+H30+K30+B30+Q30</f>
        <v>0</v>
      </c>
      <c r="Y30" s="7">
        <f>G30+J30+M30+D30+S30</f>
        <v>0</v>
      </c>
      <c r="Z30" s="29">
        <f t="shared" si="14"/>
        <v>0</v>
      </c>
      <c r="AA30" s="8"/>
      <c r="AB30" s="2"/>
      <c r="AC30" s="2"/>
      <c r="AD30" s="2"/>
      <c r="AE30" s="12"/>
    </row>
    <row r="31" spans="1:31" s="14" customFormat="1" ht="18" customHeight="1">
      <c r="A31" s="5" t="s">
        <v>48</v>
      </c>
      <c r="B31" s="7">
        <f>S26</f>
        <v>0</v>
      </c>
      <c r="C31" s="3" t="str">
        <f>IF(B31&gt;D31,"○",IF(B31&lt;D31,"●"," "))</f>
        <v> </v>
      </c>
      <c r="D31" s="4">
        <f>Q26</f>
        <v>0</v>
      </c>
      <c r="E31" s="7">
        <f>S27</f>
        <v>0</v>
      </c>
      <c r="F31" s="3" t="str">
        <f>IF(E31&gt;G31,"○",IF(E31&lt;G31,"●"," "))</f>
        <v> </v>
      </c>
      <c r="G31" s="4">
        <f>Q27</f>
        <v>0</v>
      </c>
      <c r="H31" s="3">
        <f>S28</f>
        <v>0</v>
      </c>
      <c r="I31" s="3" t="str">
        <f>IF(H31&gt;J31,"○",IF(H31&lt;J31,"●"," "))</f>
        <v> </v>
      </c>
      <c r="J31" s="4">
        <f>Q28</f>
        <v>0</v>
      </c>
      <c r="K31" s="3">
        <f>S29</f>
        <v>0</v>
      </c>
      <c r="L31" s="3" t="str">
        <f>IF(K31&gt;M31,"○",IF(K31&lt;M31,"●"," "))</f>
        <v> </v>
      </c>
      <c r="M31" s="4">
        <f>Q29</f>
        <v>0</v>
      </c>
      <c r="N31" s="7">
        <f>S30</f>
        <v>0</v>
      </c>
      <c r="O31" s="26" t="str">
        <f>IF(N31&gt;P31,"○",IF(N31&lt;P31,"●"," "))</f>
        <v> </v>
      </c>
      <c r="P31" s="25">
        <f>Q30</f>
        <v>0</v>
      </c>
      <c r="Q31" s="36"/>
      <c r="R31" s="39"/>
      <c r="S31" s="40"/>
      <c r="T31" s="8">
        <f t="shared" si="10"/>
        <v>0</v>
      </c>
      <c r="U31" s="8">
        <f t="shared" si="11"/>
        <v>0</v>
      </c>
      <c r="V31" s="8">
        <f t="shared" si="12"/>
        <v>0</v>
      </c>
      <c r="W31" s="7">
        <f t="shared" si="13"/>
        <v>0</v>
      </c>
      <c r="X31" s="7">
        <f>E31+H31+K31+B31+N31</f>
        <v>0</v>
      </c>
      <c r="Y31" s="7">
        <f>G31+J31+M31+D31+P31</f>
        <v>0</v>
      </c>
      <c r="Z31" s="29">
        <f t="shared" si="14"/>
        <v>0</v>
      </c>
      <c r="AA31" s="8"/>
      <c r="AB31" s="2"/>
      <c r="AC31" s="2"/>
      <c r="AD31" s="2"/>
      <c r="AE31" s="12"/>
    </row>
    <row r="32" spans="1:31" s="14" customFormat="1" ht="18" customHeight="1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/>
      <c r="P32" s="27"/>
      <c r="Q32" s="6"/>
      <c r="R32" s="6"/>
      <c r="S32" s="9"/>
      <c r="T32" s="9"/>
      <c r="U32" s="9"/>
      <c r="V32" s="9"/>
      <c r="W32" s="9"/>
      <c r="X32" s="9"/>
      <c r="Y32" s="9"/>
      <c r="Z32" s="31"/>
      <c r="AA32" s="9"/>
      <c r="AB32" s="2"/>
      <c r="AC32" s="2"/>
      <c r="AD32" s="2"/>
      <c r="AE32" s="12"/>
    </row>
    <row r="33" spans="1:27" s="14" customFormat="1" ht="18" customHeight="1">
      <c r="A33" s="21" t="s">
        <v>56</v>
      </c>
      <c r="B33" s="13"/>
      <c r="C33" s="13"/>
      <c r="D33" s="13"/>
      <c r="E33" s="13" t="s">
        <v>11</v>
      </c>
      <c r="F33" s="13"/>
      <c r="G33" s="14" t="s">
        <v>72</v>
      </c>
      <c r="N33" s="24"/>
      <c r="O33" s="13"/>
      <c r="Z33" s="17"/>
      <c r="AA33" s="12"/>
    </row>
    <row r="34" spans="1:31" s="14" customFormat="1" ht="18" customHeight="1">
      <c r="A34" s="18"/>
      <c r="B34" s="33" t="str">
        <f>A35</f>
        <v>北六甲台FC</v>
      </c>
      <c r="C34" s="34"/>
      <c r="D34" s="35"/>
      <c r="E34" s="33" t="str">
        <f>A36</f>
        <v>上ヶ原南SC</v>
      </c>
      <c r="F34" s="34"/>
      <c r="G34" s="35"/>
      <c r="H34" s="33" t="str">
        <f>A37</f>
        <v>鳴尾北SC</v>
      </c>
      <c r="I34" s="34"/>
      <c r="J34" s="35"/>
      <c r="K34" s="33" t="str">
        <f>A38</f>
        <v>段上SC</v>
      </c>
      <c r="L34" s="34"/>
      <c r="M34" s="35"/>
      <c r="N34" s="33" t="str">
        <f>A39</f>
        <v>上ヶ原FC</v>
      </c>
      <c r="O34" s="34"/>
      <c r="P34" s="35"/>
      <c r="Q34" s="33" t="str">
        <f>A40</f>
        <v>瓦木SC</v>
      </c>
      <c r="R34" s="34"/>
      <c r="S34" s="35"/>
      <c r="T34" s="8" t="s">
        <v>5</v>
      </c>
      <c r="U34" s="8" t="s">
        <v>6</v>
      </c>
      <c r="V34" s="8" t="s">
        <v>7</v>
      </c>
      <c r="W34" s="7" t="s">
        <v>1</v>
      </c>
      <c r="X34" s="7" t="s">
        <v>3</v>
      </c>
      <c r="Y34" s="7" t="s">
        <v>4</v>
      </c>
      <c r="Z34" s="29" t="s">
        <v>2</v>
      </c>
      <c r="AA34" s="8" t="s">
        <v>8</v>
      </c>
      <c r="AB34" s="2"/>
      <c r="AC34" s="12"/>
      <c r="AD34" s="2"/>
      <c r="AE34" s="12"/>
    </row>
    <row r="35" spans="1:31" s="14" customFormat="1" ht="18" customHeight="1">
      <c r="A35" s="20" t="s">
        <v>35</v>
      </c>
      <c r="B35" s="36"/>
      <c r="C35" s="37"/>
      <c r="D35" s="38"/>
      <c r="E35" s="3"/>
      <c r="F35" s="3" t="str">
        <f>IF(E35&gt;G35,"○",IF(E35&lt;G35,"●"," "))</f>
        <v> </v>
      </c>
      <c r="G35" s="4"/>
      <c r="H35" s="3"/>
      <c r="I35" s="3" t="str">
        <f>IF(H35&gt;J35,"○",IF(H35&lt;J35,"●"," "))</f>
        <v> </v>
      </c>
      <c r="J35" s="4"/>
      <c r="K35" s="3"/>
      <c r="L35" s="3" t="str">
        <f>IF(K35&gt;M35,"○",IF(K35&lt;M35,"●"," "))</f>
        <v> </v>
      </c>
      <c r="M35" s="4"/>
      <c r="N35" s="3"/>
      <c r="O35" s="3" t="str">
        <f>IF(N35&gt;P35,"○",IF(N35&lt;P35,"●"," "))</f>
        <v> </v>
      </c>
      <c r="P35" s="4"/>
      <c r="Q35" s="3"/>
      <c r="R35" s="3" t="str">
        <f>IF(Q35&gt;S35,"○",IF(Q35&lt;S35,"●"," "))</f>
        <v> </v>
      </c>
      <c r="S35" s="4"/>
      <c r="T35" s="8">
        <f aca="true" t="shared" si="15" ref="T35:T40">COUNTIF(B35:S35,"○")</f>
        <v>0</v>
      </c>
      <c r="U35" s="8">
        <f aca="true" t="shared" si="16" ref="U35:U40">COUNTIF(B35:S35,"△")</f>
        <v>0</v>
      </c>
      <c r="V35" s="8">
        <f aca="true" t="shared" si="17" ref="V35:V40">COUNTIF(B35:S35,"●")</f>
        <v>0</v>
      </c>
      <c r="W35" s="7">
        <f aca="true" t="shared" si="18" ref="W35:W40">T35*3+U35</f>
        <v>0</v>
      </c>
      <c r="X35" s="7">
        <f>E35+H35+K35+N35+Q35</f>
        <v>0</v>
      </c>
      <c r="Y35" s="7">
        <f>G35+J35+M35+P35+S35</f>
        <v>0</v>
      </c>
      <c r="Z35" s="29">
        <f aca="true" t="shared" si="19" ref="Z35:Z40">X35-Y35</f>
        <v>0</v>
      </c>
      <c r="AA35" s="8"/>
      <c r="AB35" s="2"/>
      <c r="AC35" s="2"/>
      <c r="AD35" s="2"/>
      <c r="AE35" s="9"/>
    </row>
    <row r="36" spans="1:31" s="14" customFormat="1" ht="18" customHeight="1">
      <c r="A36" s="20" t="s">
        <v>72</v>
      </c>
      <c r="B36" s="3">
        <f>G35</f>
        <v>0</v>
      </c>
      <c r="C36" s="3" t="str">
        <f>IF(B36&gt;D36,"○",IF(B36&lt;D36,"●"," "))</f>
        <v> </v>
      </c>
      <c r="D36" s="4">
        <f>E35</f>
        <v>0</v>
      </c>
      <c r="E36" s="36"/>
      <c r="F36" s="37"/>
      <c r="G36" s="38"/>
      <c r="H36" s="7"/>
      <c r="I36" s="3" t="str">
        <f>IF(H36&gt;J36,"○",IF(H36&lt;J36,"●"," "))</f>
        <v> </v>
      </c>
      <c r="J36" s="4"/>
      <c r="K36" s="3"/>
      <c r="L36" s="3" t="str">
        <f>IF(K36&gt;M36,"○",IF(K36&lt;M36,"●"," "))</f>
        <v> </v>
      </c>
      <c r="M36" s="4"/>
      <c r="N36" s="3"/>
      <c r="O36" s="3" t="str">
        <f>IF(N36&gt;P36,"○",IF(N36&lt;P36,"●"," "))</f>
        <v> </v>
      </c>
      <c r="P36" s="4"/>
      <c r="Q36" s="3"/>
      <c r="R36" s="3" t="str">
        <f>IF(Q36&gt;S36,"○",IF(Q36&lt;S36,"●"," "))</f>
        <v> </v>
      </c>
      <c r="S36" s="4"/>
      <c r="T36" s="8">
        <f t="shared" si="15"/>
        <v>0</v>
      </c>
      <c r="U36" s="8">
        <f t="shared" si="16"/>
        <v>0</v>
      </c>
      <c r="V36" s="8">
        <f t="shared" si="17"/>
        <v>0</v>
      </c>
      <c r="W36" s="7">
        <f t="shared" si="18"/>
        <v>0</v>
      </c>
      <c r="X36" s="7">
        <f>B36+H36+K36+N36+Q36</f>
        <v>0</v>
      </c>
      <c r="Y36" s="7">
        <f>D36+J36+M36+P36+S36</f>
        <v>0</v>
      </c>
      <c r="Z36" s="29">
        <f t="shared" si="19"/>
        <v>0</v>
      </c>
      <c r="AA36" s="8"/>
      <c r="AB36" s="2"/>
      <c r="AC36" s="2"/>
      <c r="AD36" s="2"/>
      <c r="AE36" s="9"/>
    </row>
    <row r="37" spans="1:31" s="14" customFormat="1" ht="18" customHeight="1">
      <c r="A37" s="20" t="s">
        <v>49</v>
      </c>
      <c r="B37" s="11">
        <f>J35</f>
        <v>0</v>
      </c>
      <c r="C37" s="3" t="str">
        <f>IF(B37&gt;D37,"○",IF(B37&lt;D37,"●"," "))</f>
        <v> </v>
      </c>
      <c r="D37" s="19">
        <f>H35</f>
        <v>0</v>
      </c>
      <c r="E37" s="11">
        <f>J36</f>
        <v>0</v>
      </c>
      <c r="F37" s="3" t="str">
        <f>IF(E37&gt;G37,"○",IF(E37&lt;G37,"●"," "))</f>
        <v> </v>
      </c>
      <c r="G37" s="10">
        <f>H36</f>
        <v>0</v>
      </c>
      <c r="H37" s="36"/>
      <c r="I37" s="37"/>
      <c r="J37" s="38"/>
      <c r="K37" s="11"/>
      <c r="L37" s="3" t="str">
        <f>IF(K37&gt;M37,"○",IF(K37&lt;M37,"●"," "))</f>
        <v> </v>
      </c>
      <c r="M37" s="10"/>
      <c r="N37" s="11"/>
      <c r="O37" s="3" t="str">
        <f>IF(N37&gt;P37,"○",IF(N37&lt;P37,"●"," "))</f>
        <v> </v>
      </c>
      <c r="P37" s="10"/>
      <c r="Q37" s="11"/>
      <c r="R37" s="3" t="str">
        <f>IF(Q37&gt;S37,"○",IF(Q37&lt;S37,"●"," "))</f>
        <v> </v>
      </c>
      <c r="S37" s="10"/>
      <c r="T37" s="8">
        <f t="shared" si="15"/>
        <v>0</v>
      </c>
      <c r="U37" s="8">
        <f t="shared" si="16"/>
        <v>0</v>
      </c>
      <c r="V37" s="8">
        <f t="shared" si="17"/>
        <v>0</v>
      </c>
      <c r="W37" s="7">
        <f t="shared" si="18"/>
        <v>0</v>
      </c>
      <c r="X37" s="7">
        <f>E37+B37+K37+N37+Q37</f>
        <v>0</v>
      </c>
      <c r="Y37" s="7">
        <f>G37+D37+M37+P37+S37</f>
        <v>0</v>
      </c>
      <c r="Z37" s="29">
        <f t="shared" si="19"/>
        <v>0</v>
      </c>
      <c r="AA37" s="8"/>
      <c r="AB37" s="2"/>
      <c r="AC37" s="2"/>
      <c r="AD37" s="2"/>
      <c r="AE37" s="9"/>
    </row>
    <row r="38" spans="1:31" s="14" customFormat="1" ht="18" customHeight="1">
      <c r="A38" s="5" t="s">
        <v>45</v>
      </c>
      <c r="B38" s="7">
        <f>M35</f>
        <v>0</v>
      </c>
      <c r="C38" s="3" t="str">
        <f>IF(B38&gt;D38,"○",IF(B38&lt;D38,"●"," "))</f>
        <v> </v>
      </c>
      <c r="D38" s="4">
        <f>K35</f>
        <v>0</v>
      </c>
      <c r="E38" s="7">
        <f>M36</f>
        <v>0</v>
      </c>
      <c r="F38" s="3" t="str">
        <f>IF(E38&gt;G38,"○",IF(E38&lt;G38,"●"," "))</f>
        <v> </v>
      </c>
      <c r="G38" s="4">
        <f>K36</f>
        <v>0</v>
      </c>
      <c r="H38" s="3">
        <f>M37</f>
        <v>0</v>
      </c>
      <c r="I38" s="3" t="str">
        <f>IF(H38&gt;J38,"○",IF(H38&lt;J38,"●"," "))</f>
        <v> </v>
      </c>
      <c r="J38" s="4">
        <f>K37</f>
        <v>0</v>
      </c>
      <c r="K38" s="36"/>
      <c r="L38" s="37"/>
      <c r="M38" s="38"/>
      <c r="N38" s="3"/>
      <c r="O38" s="3" t="str">
        <f>IF(N38&gt;P38,"○",IF(N38&lt;P38,"●"," "))</f>
        <v> </v>
      </c>
      <c r="P38" s="4"/>
      <c r="Q38" s="3"/>
      <c r="R38" s="3" t="str">
        <f>IF(Q38&gt;S38,"○",IF(Q38&lt;S38,"●"," "))</f>
        <v> </v>
      </c>
      <c r="S38" s="4"/>
      <c r="T38" s="8">
        <f t="shared" si="15"/>
        <v>0</v>
      </c>
      <c r="U38" s="8">
        <f t="shared" si="16"/>
        <v>0</v>
      </c>
      <c r="V38" s="8">
        <f t="shared" si="17"/>
        <v>0</v>
      </c>
      <c r="W38" s="7">
        <f t="shared" si="18"/>
        <v>0</v>
      </c>
      <c r="X38" s="7">
        <f>E38+H38+B38+N38+Q38</f>
        <v>0</v>
      </c>
      <c r="Y38" s="7">
        <f>G38+J38+D38+P38+S38</f>
        <v>0</v>
      </c>
      <c r="Z38" s="29">
        <f t="shared" si="19"/>
        <v>0</v>
      </c>
      <c r="AA38" s="8"/>
      <c r="AB38" s="2"/>
      <c r="AC38" s="2"/>
      <c r="AD38" s="2"/>
      <c r="AE38" s="9"/>
    </row>
    <row r="39" spans="1:31" s="14" customFormat="1" ht="18" customHeight="1">
      <c r="A39" s="5" t="s">
        <v>26</v>
      </c>
      <c r="B39" s="7">
        <f>P35</f>
        <v>0</v>
      </c>
      <c r="C39" s="3" t="str">
        <f>IF(B39&gt;D39,"○",IF(B39&lt;D39,"●"," "))</f>
        <v> </v>
      </c>
      <c r="D39" s="4">
        <f>N35</f>
        <v>0</v>
      </c>
      <c r="E39" s="7">
        <f>P36</f>
        <v>0</v>
      </c>
      <c r="F39" s="3" t="str">
        <f>IF(E39&gt;G39,"○",IF(E39&lt;G39,"●"," "))</f>
        <v> </v>
      </c>
      <c r="G39" s="4">
        <f>N36</f>
        <v>0</v>
      </c>
      <c r="H39" s="3">
        <f>P37</f>
        <v>0</v>
      </c>
      <c r="I39" s="3" t="str">
        <f>IF(H39&gt;J39,"○",IF(H39&lt;J39,"●"," "))</f>
        <v> </v>
      </c>
      <c r="J39" s="4">
        <f>N37</f>
        <v>0</v>
      </c>
      <c r="K39" s="3">
        <f>P38</f>
        <v>0</v>
      </c>
      <c r="L39" s="3" t="str">
        <f>IF(K39&gt;M39,"○",IF(K39&lt;M39,"●"," "))</f>
        <v> </v>
      </c>
      <c r="M39" s="4">
        <f>N38</f>
        <v>0</v>
      </c>
      <c r="N39" s="36"/>
      <c r="O39" s="37"/>
      <c r="P39" s="38"/>
      <c r="Q39" s="3"/>
      <c r="R39" s="3" t="str">
        <f>IF(Q39&gt;S39,"○",IF(Q39&lt;S39,"●"," "))</f>
        <v> </v>
      </c>
      <c r="S39" s="4"/>
      <c r="T39" s="8">
        <f t="shared" si="15"/>
        <v>0</v>
      </c>
      <c r="U39" s="8">
        <f t="shared" si="16"/>
        <v>0</v>
      </c>
      <c r="V39" s="8">
        <f t="shared" si="17"/>
        <v>0</v>
      </c>
      <c r="W39" s="7">
        <f t="shared" si="18"/>
        <v>0</v>
      </c>
      <c r="X39" s="7">
        <f>E39+H39+K39+B39+Q39</f>
        <v>0</v>
      </c>
      <c r="Y39" s="7">
        <f>G39+J39+M39+D39+S39</f>
        <v>0</v>
      </c>
      <c r="Z39" s="29">
        <f t="shared" si="19"/>
        <v>0</v>
      </c>
      <c r="AA39" s="8"/>
      <c r="AB39" s="2"/>
      <c r="AC39" s="2"/>
      <c r="AD39" s="2"/>
      <c r="AE39" s="12"/>
    </row>
    <row r="40" spans="1:31" s="14" customFormat="1" ht="18" customHeight="1">
      <c r="A40" s="5" t="s">
        <v>28</v>
      </c>
      <c r="B40" s="7">
        <f>S35</f>
        <v>0</v>
      </c>
      <c r="C40" s="3" t="str">
        <f>IF(B40&gt;D40,"○",IF(B40&lt;D40,"●"," "))</f>
        <v> </v>
      </c>
      <c r="D40" s="4">
        <f>Q35</f>
        <v>0</v>
      </c>
      <c r="E40" s="7">
        <f>S36</f>
        <v>0</v>
      </c>
      <c r="F40" s="3" t="str">
        <f>IF(E40&gt;G40,"○",IF(E40&lt;G40,"●"," "))</f>
        <v> </v>
      </c>
      <c r="G40" s="4">
        <f>Q36</f>
        <v>0</v>
      </c>
      <c r="H40" s="3">
        <f>S37</f>
        <v>0</v>
      </c>
      <c r="I40" s="3" t="str">
        <f>IF(H40&gt;J40,"○",IF(H40&lt;J40,"●"," "))</f>
        <v> </v>
      </c>
      <c r="J40" s="4">
        <f>Q37</f>
        <v>0</v>
      </c>
      <c r="K40" s="3">
        <f>S38</f>
        <v>0</v>
      </c>
      <c r="L40" s="3" t="str">
        <f>IF(K40&gt;M40,"○",IF(K40&lt;M40,"●"," "))</f>
        <v> </v>
      </c>
      <c r="M40" s="4">
        <f>Q38</f>
        <v>0</v>
      </c>
      <c r="N40" s="7">
        <f>S39</f>
        <v>0</v>
      </c>
      <c r="O40" s="26" t="str">
        <f>IF(N40&gt;P40,"○",IF(N40&lt;P40,"●"," "))</f>
        <v> </v>
      </c>
      <c r="P40" s="25">
        <f>Q39</f>
        <v>0</v>
      </c>
      <c r="Q40" s="36"/>
      <c r="R40" s="39"/>
      <c r="S40" s="40"/>
      <c r="T40" s="8">
        <f t="shared" si="15"/>
        <v>0</v>
      </c>
      <c r="U40" s="8">
        <f t="shared" si="16"/>
        <v>0</v>
      </c>
      <c r="V40" s="8">
        <f t="shared" si="17"/>
        <v>0</v>
      </c>
      <c r="W40" s="7">
        <f t="shared" si="18"/>
        <v>0</v>
      </c>
      <c r="X40" s="7">
        <f>E40+H40+K40+B40+N40</f>
        <v>0</v>
      </c>
      <c r="Y40" s="7">
        <f>G40+J40+M40+D40+P40</f>
        <v>0</v>
      </c>
      <c r="Z40" s="29">
        <f t="shared" si="19"/>
        <v>0</v>
      </c>
      <c r="AA40" s="8"/>
      <c r="AB40" s="2"/>
      <c r="AC40" s="2"/>
      <c r="AD40" s="2"/>
      <c r="AE40" s="12"/>
    </row>
    <row r="41" spans="1:31" s="14" customFormat="1" ht="18" customHeight="1">
      <c r="A41" s="2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/>
      <c r="P41" s="27"/>
      <c r="Q41" s="6"/>
      <c r="R41" s="6"/>
      <c r="S41" s="9"/>
      <c r="T41" s="9"/>
      <c r="U41" s="9"/>
      <c r="V41" s="9"/>
      <c r="W41" s="9"/>
      <c r="X41" s="9"/>
      <c r="Y41" s="9"/>
      <c r="Z41" s="31"/>
      <c r="AA41" s="9"/>
      <c r="AB41" s="2"/>
      <c r="AC41" s="2"/>
      <c r="AD41" s="2"/>
      <c r="AE41" s="12"/>
    </row>
    <row r="42" spans="1:27" s="14" customFormat="1" ht="18" customHeight="1">
      <c r="A42" s="21" t="s">
        <v>57</v>
      </c>
      <c r="B42" s="13"/>
      <c r="C42" s="13"/>
      <c r="D42" s="13"/>
      <c r="E42" s="13" t="s">
        <v>11</v>
      </c>
      <c r="F42" s="13"/>
      <c r="G42" s="14" t="s">
        <v>32</v>
      </c>
      <c r="N42" s="24"/>
      <c r="O42" s="13"/>
      <c r="Z42" s="17"/>
      <c r="AA42" s="12"/>
    </row>
    <row r="43" spans="1:31" s="14" customFormat="1" ht="18" customHeight="1">
      <c r="A43" s="18"/>
      <c r="B43" s="33" t="str">
        <f>A44</f>
        <v>夙川SCブルー</v>
      </c>
      <c r="C43" s="34"/>
      <c r="D43" s="35"/>
      <c r="E43" s="33" t="str">
        <f>A45</f>
        <v>今津FC</v>
      </c>
      <c r="F43" s="34"/>
      <c r="G43" s="35"/>
      <c r="H43" s="33" t="str">
        <f>A46</f>
        <v>高木SC</v>
      </c>
      <c r="I43" s="34"/>
      <c r="J43" s="35"/>
      <c r="K43" s="33" t="str">
        <f>A47</f>
        <v>安井SC</v>
      </c>
      <c r="L43" s="34"/>
      <c r="M43" s="35"/>
      <c r="N43" s="33" t="str">
        <f>A48</f>
        <v>鳴尾SC</v>
      </c>
      <c r="O43" s="34"/>
      <c r="P43" s="35"/>
      <c r="Q43" s="33">
        <f>A49</f>
        <v>0</v>
      </c>
      <c r="R43" s="34"/>
      <c r="S43" s="35"/>
      <c r="T43" s="8" t="s">
        <v>5</v>
      </c>
      <c r="U43" s="8" t="s">
        <v>6</v>
      </c>
      <c r="V43" s="8" t="s">
        <v>7</v>
      </c>
      <c r="W43" s="7" t="s">
        <v>1</v>
      </c>
      <c r="X43" s="7" t="s">
        <v>3</v>
      </c>
      <c r="Y43" s="7" t="s">
        <v>4</v>
      </c>
      <c r="Z43" s="29" t="s">
        <v>2</v>
      </c>
      <c r="AA43" s="8" t="s">
        <v>8</v>
      </c>
      <c r="AB43" s="2"/>
      <c r="AC43" s="12"/>
      <c r="AD43" s="2"/>
      <c r="AE43" s="12"/>
    </row>
    <row r="44" spans="1:31" s="14" customFormat="1" ht="18" customHeight="1">
      <c r="A44" s="20" t="s">
        <v>87</v>
      </c>
      <c r="B44" s="36"/>
      <c r="C44" s="37"/>
      <c r="D44" s="38"/>
      <c r="E44" s="3"/>
      <c r="F44" s="3" t="str">
        <f>IF(E44&gt;G44,"○",IF(E44&lt;G44,"●"," "))</f>
        <v> </v>
      </c>
      <c r="G44" s="4"/>
      <c r="H44" s="3"/>
      <c r="I44" s="3" t="str">
        <f>IF(H44&gt;J44,"○",IF(H44&lt;J44,"●"," "))</f>
        <v> </v>
      </c>
      <c r="J44" s="4"/>
      <c r="K44" s="3"/>
      <c r="L44" s="3" t="str">
        <f>IF(K44&gt;M44,"○",IF(K44&lt;M44,"●"," "))</f>
        <v> </v>
      </c>
      <c r="M44" s="4"/>
      <c r="N44" s="3"/>
      <c r="O44" s="3" t="str">
        <f>IF(N44&gt;P44,"○",IF(N44&lt;P44,"●"," "))</f>
        <v> </v>
      </c>
      <c r="P44" s="4"/>
      <c r="Q44" s="3"/>
      <c r="R44" s="3" t="str">
        <f>IF(Q44&gt;S44,"○",IF(Q44&lt;S44,"●"," "))</f>
        <v> </v>
      </c>
      <c r="S44" s="4"/>
      <c r="T44" s="8">
        <f aca="true" t="shared" si="20" ref="T44:T49">COUNTIF(B44:S44,"○")</f>
        <v>0</v>
      </c>
      <c r="U44" s="8">
        <f aca="true" t="shared" si="21" ref="U44:U49">COUNTIF(B44:S44,"△")</f>
        <v>0</v>
      </c>
      <c r="V44" s="8">
        <f aca="true" t="shared" si="22" ref="V44:V49">COUNTIF(B44:S44,"●")</f>
        <v>0</v>
      </c>
      <c r="W44" s="7">
        <f aca="true" t="shared" si="23" ref="W44:W49">T44*3+U44</f>
        <v>0</v>
      </c>
      <c r="X44" s="7">
        <f>E44+H44+K44+N44+Q44</f>
        <v>0</v>
      </c>
      <c r="Y44" s="7">
        <f>G44+J44+M44+P44+S44</f>
        <v>0</v>
      </c>
      <c r="Z44" s="29">
        <f aca="true" t="shared" si="24" ref="Z44:Z49">X44-Y44</f>
        <v>0</v>
      </c>
      <c r="AA44" s="8"/>
      <c r="AB44" s="2"/>
      <c r="AC44" s="2"/>
      <c r="AD44" s="2"/>
      <c r="AE44" s="9"/>
    </row>
    <row r="45" spans="1:31" s="14" customFormat="1" ht="18" customHeight="1">
      <c r="A45" s="20" t="s">
        <v>31</v>
      </c>
      <c r="B45" s="3">
        <f>G44</f>
        <v>0</v>
      </c>
      <c r="C45" s="3" t="str">
        <f>IF(B45&gt;D45,"○",IF(B45&lt;D45,"●"," "))</f>
        <v> </v>
      </c>
      <c r="D45" s="4">
        <f>E44</f>
        <v>0</v>
      </c>
      <c r="E45" s="36"/>
      <c r="F45" s="37"/>
      <c r="G45" s="38"/>
      <c r="H45" s="7"/>
      <c r="I45" s="3" t="str">
        <f>IF(H45&gt;J45,"○",IF(H45&lt;J45,"●"," "))</f>
        <v> </v>
      </c>
      <c r="J45" s="4"/>
      <c r="K45" s="3"/>
      <c r="L45" s="3" t="str">
        <f>IF(K45&gt;M45,"○",IF(K45&lt;M45,"●"," "))</f>
        <v> </v>
      </c>
      <c r="M45" s="4"/>
      <c r="N45" s="3"/>
      <c r="O45" s="3" t="str">
        <f>IF(N45&gt;P45,"○",IF(N45&lt;P45,"●"," "))</f>
        <v> </v>
      </c>
      <c r="P45" s="4"/>
      <c r="Q45" s="3"/>
      <c r="R45" s="3" t="str">
        <f>IF(Q45&gt;S45,"○",IF(Q45&lt;S45,"●"," "))</f>
        <v> </v>
      </c>
      <c r="S45" s="4"/>
      <c r="T45" s="8">
        <f t="shared" si="20"/>
        <v>0</v>
      </c>
      <c r="U45" s="8">
        <f t="shared" si="21"/>
        <v>0</v>
      </c>
      <c r="V45" s="8">
        <f t="shared" si="22"/>
        <v>0</v>
      </c>
      <c r="W45" s="7">
        <f t="shared" si="23"/>
        <v>0</v>
      </c>
      <c r="X45" s="7">
        <f>B45+H45+K45+N45+Q45</f>
        <v>0</v>
      </c>
      <c r="Y45" s="7">
        <f>D45+J45+M45+P45+S45</f>
        <v>0</v>
      </c>
      <c r="Z45" s="29">
        <f t="shared" si="24"/>
        <v>0</v>
      </c>
      <c r="AA45" s="8"/>
      <c r="AB45" s="2"/>
      <c r="AC45" s="2"/>
      <c r="AD45" s="2"/>
      <c r="AE45" s="9"/>
    </row>
    <row r="46" spans="1:31" s="14" customFormat="1" ht="18" customHeight="1">
      <c r="A46" s="20" t="s">
        <v>47</v>
      </c>
      <c r="B46" s="11">
        <f>J44</f>
        <v>0</v>
      </c>
      <c r="C46" s="3" t="str">
        <f>IF(B46&gt;D46,"○",IF(B46&lt;D46,"●"," "))</f>
        <v> </v>
      </c>
      <c r="D46" s="19">
        <f>H44</f>
        <v>0</v>
      </c>
      <c r="E46" s="11">
        <f>J45</f>
        <v>0</v>
      </c>
      <c r="F46" s="3" t="str">
        <f>IF(E46&gt;G46,"○",IF(E46&lt;G46,"●"," "))</f>
        <v> </v>
      </c>
      <c r="G46" s="10">
        <f>H45</f>
        <v>0</v>
      </c>
      <c r="H46" s="36"/>
      <c r="I46" s="37"/>
      <c r="J46" s="38"/>
      <c r="K46" s="11"/>
      <c r="L46" s="3" t="str">
        <f>IF(K46&gt;M46,"○",IF(K46&lt;M46,"●"," "))</f>
        <v> </v>
      </c>
      <c r="M46" s="10"/>
      <c r="N46" s="11"/>
      <c r="O46" s="3" t="str">
        <f>IF(N46&gt;P46,"○",IF(N46&lt;P46,"●"," "))</f>
        <v> </v>
      </c>
      <c r="P46" s="10"/>
      <c r="Q46" s="11"/>
      <c r="R46" s="3" t="str">
        <f>IF(Q46&gt;S46,"○",IF(Q46&lt;S46,"●"," "))</f>
        <v> </v>
      </c>
      <c r="S46" s="10"/>
      <c r="T46" s="8">
        <f t="shared" si="20"/>
        <v>0</v>
      </c>
      <c r="U46" s="8">
        <f t="shared" si="21"/>
        <v>0</v>
      </c>
      <c r="V46" s="8">
        <f t="shared" si="22"/>
        <v>0</v>
      </c>
      <c r="W46" s="7">
        <f t="shared" si="23"/>
        <v>0</v>
      </c>
      <c r="X46" s="7">
        <f>E46+B46+K46+N46+Q46</f>
        <v>0</v>
      </c>
      <c r="Y46" s="7">
        <f>G46+D46+M46+P46+S46</f>
        <v>0</v>
      </c>
      <c r="Z46" s="29">
        <f t="shared" si="24"/>
        <v>0</v>
      </c>
      <c r="AA46" s="8"/>
      <c r="AB46" s="2"/>
      <c r="AC46" s="2"/>
      <c r="AD46" s="2"/>
      <c r="AE46" s="9"/>
    </row>
    <row r="47" spans="1:31" s="14" customFormat="1" ht="18" customHeight="1">
      <c r="A47" s="5" t="s">
        <v>32</v>
      </c>
      <c r="B47" s="7">
        <f>M44</f>
        <v>0</v>
      </c>
      <c r="C47" s="3" t="str">
        <f>IF(B47&gt;D47,"○",IF(B47&lt;D47,"●"," "))</f>
        <v> </v>
      </c>
      <c r="D47" s="4">
        <f>K44</f>
        <v>0</v>
      </c>
      <c r="E47" s="7">
        <f>M45</f>
        <v>0</v>
      </c>
      <c r="F47" s="3" t="str">
        <f>IF(E47&gt;G47,"○",IF(E47&lt;G47,"●"," "))</f>
        <v> </v>
      </c>
      <c r="G47" s="4">
        <f>K45</f>
        <v>0</v>
      </c>
      <c r="H47" s="3">
        <f>M46</f>
        <v>0</v>
      </c>
      <c r="I47" s="3" t="str">
        <f>IF(H47&gt;J47,"○",IF(H47&lt;J47,"●"," "))</f>
        <v> </v>
      </c>
      <c r="J47" s="4">
        <f>K46</f>
        <v>0</v>
      </c>
      <c r="K47" s="36"/>
      <c r="L47" s="37"/>
      <c r="M47" s="38"/>
      <c r="N47" s="3"/>
      <c r="O47" s="3" t="str">
        <f>IF(N47&gt;P47,"○",IF(N47&lt;P47,"●"," "))</f>
        <v> </v>
      </c>
      <c r="P47" s="4"/>
      <c r="Q47" s="3"/>
      <c r="R47" s="3" t="str">
        <f>IF(Q47&gt;S47,"○",IF(Q47&lt;S47,"●"," "))</f>
        <v> </v>
      </c>
      <c r="S47" s="4"/>
      <c r="T47" s="8">
        <f t="shared" si="20"/>
        <v>0</v>
      </c>
      <c r="U47" s="8">
        <f t="shared" si="21"/>
        <v>0</v>
      </c>
      <c r="V47" s="8">
        <f t="shared" si="22"/>
        <v>0</v>
      </c>
      <c r="W47" s="7">
        <f t="shared" si="23"/>
        <v>0</v>
      </c>
      <c r="X47" s="7">
        <f>E47+H47+B47+N47+Q47</f>
        <v>0</v>
      </c>
      <c r="Y47" s="7">
        <f>G47+J47+D47+P47+S47</f>
        <v>0</v>
      </c>
      <c r="Z47" s="29">
        <f t="shared" si="24"/>
        <v>0</v>
      </c>
      <c r="AA47" s="8"/>
      <c r="AB47" s="2"/>
      <c r="AC47" s="2"/>
      <c r="AD47" s="2"/>
      <c r="AE47" s="9"/>
    </row>
    <row r="48" spans="1:31" s="14" customFormat="1" ht="18" customHeight="1">
      <c r="A48" s="5" t="s">
        <v>33</v>
      </c>
      <c r="B48" s="7">
        <f>P44</f>
        <v>0</v>
      </c>
      <c r="C48" s="3" t="str">
        <f>IF(B48&gt;D48,"○",IF(B48&lt;D48,"●"," "))</f>
        <v> </v>
      </c>
      <c r="D48" s="4">
        <f>N44</f>
        <v>0</v>
      </c>
      <c r="E48" s="7">
        <f>P45</f>
        <v>0</v>
      </c>
      <c r="F48" s="3" t="str">
        <f>IF(E48&gt;G48,"○",IF(E48&lt;G48,"●"," "))</f>
        <v> </v>
      </c>
      <c r="G48" s="4">
        <f>N45</f>
        <v>0</v>
      </c>
      <c r="H48" s="3">
        <f>P46</f>
        <v>0</v>
      </c>
      <c r="I48" s="3" t="str">
        <f>IF(H48&gt;J48,"○",IF(H48&lt;J48,"●"," "))</f>
        <v> </v>
      </c>
      <c r="J48" s="4">
        <f>N46</f>
        <v>0</v>
      </c>
      <c r="K48" s="3">
        <f>P47</f>
        <v>0</v>
      </c>
      <c r="L48" s="3" t="str">
        <f>IF(K48&gt;M48,"○",IF(K48&lt;M48,"●"," "))</f>
        <v> </v>
      </c>
      <c r="M48" s="4">
        <f>N47</f>
        <v>0</v>
      </c>
      <c r="N48" s="36"/>
      <c r="O48" s="37"/>
      <c r="P48" s="38"/>
      <c r="Q48" s="3"/>
      <c r="R48" s="3" t="str">
        <f>IF(Q48&gt;S48,"○",IF(Q48&lt;S48,"●"," "))</f>
        <v> </v>
      </c>
      <c r="S48" s="4"/>
      <c r="T48" s="8">
        <f t="shared" si="20"/>
        <v>0</v>
      </c>
      <c r="U48" s="8">
        <f t="shared" si="21"/>
        <v>0</v>
      </c>
      <c r="V48" s="8">
        <f t="shared" si="22"/>
        <v>0</v>
      </c>
      <c r="W48" s="7">
        <f t="shared" si="23"/>
        <v>0</v>
      </c>
      <c r="X48" s="7">
        <f>E48+H48+K48+B48+Q48</f>
        <v>0</v>
      </c>
      <c r="Y48" s="7">
        <f>G48+J48+M48+D48+S48</f>
        <v>0</v>
      </c>
      <c r="Z48" s="29">
        <f t="shared" si="24"/>
        <v>0</v>
      </c>
      <c r="AA48" s="8"/>
      <c r="AB48" s="2"/>
      <c r="AC48" s="2"/>
      <c r="AD48" s="2"/>
      <c r="AE48" s="12"/>
    </row>
    <row r="49" spans="1:31" s="14" customFormat="1" ht="18" customHeight="1">
      <c r="A49" s="5"/>
      <c r="B49" s="7">
        <f>S44</f>
        <v>0</v>
      </c>
      <c r="C49" s="3" t="str">
        <f>IF(B49&gt;D49,"○",IF(B49&lt;D49,"●"," "))</f>
        <v> </v>
      </c>
      <c r="D49" s="4">
        <f>Q44</f>
        <v>0</v>
      </c>
      <c r="E49" s="7">
        <f>S45</f>
        <v>0</v>
      </c>
      <c r="F49" s="3" t="str">
        <f>IF(E49&gt;G49,"○",IF(E49&lt;G49,"●"," "))</f>
        <v> </v>
      </c>
      <c r="G49" s="4">
        <f>Q45</f>
        <v>0</v>
      </c>
      <c r="H49" s="3">
        <f>S46</f>
        <v>0</v>
      </c>
      <c r="I49" s="3" t="str">
        <f>IF(H49&gt;J49,"○",IF(H49&lt;J49,"●"," "))</f>
        <v> </v>
      </c>
      <c r="J49" s="4">
        <f>Q46</f>
        <v>0</v>
      </c>
      <c r="K49" s="3">
        <f>S47</f>
        <v>0</v>
      </c>
      <c r="L49" s="3" t="str">
        <f>IF(K49&gt;M49,"○",IF(K49&lt;M49,"●"," "))</f>
        <v> </v>
      </c>
      <c r="M49" s="4">
        <f>Q47</f>
        <v>0</v>
      </c>
      <c r="N49" s="7">
        <f>S48</f>
        <v>0</v>
      </c>
      <c r="O49" s="26" t="str">
        <f>IF(N49&gt;P49,"○",IF(N49&lt;P49,"●"," "))</f>
        <v> </v>
      </c>
      <c r="P49" s="25">
        <f>Q48</f>
        <v>0</v>
      </c>
      <c r="Q49" s="36"/>
      <c r="R49" s="39"/>
      <c r="S49" s="40"/>
      <c r="T49" s="8">
        <f t="shared" si="20"/>
        <v>0</v>
      </c>
      <c r="U49" s="8">
        <f t="shared" si="21"/>
        <v>0</v>
      </c>
      <c r="V49" s="8">
        <f t="shared" si="22"/>
        <v>0</v>
      </c>
      <c r="W49" s="7">
        <f t="shared" si="23"/>
        <v>0</v>
      </c>
      <c r="X49" s="7">
        <f>E49+H49+K49+B49+N49</f>
        <v>0</v>
      </c>
      <c r="Y49" s="7">
        <f>G49+J49+M49+D49+P49</f>
        <v>0</v>
      </c>
      <c r="Z49" s="29">
        <f t="shared" si="24"/>
        <v>0</v>
      </c>
      <c r="AA49" s="8"/>
      <c r="AB49" s="2"/>
      <c r="AC49" s="2"/>
      <c r="AD49" s="2"/>
      <c r="AE49" s="12"/>
    </row>
    <row r="50" spans="1:31" s="14" customFormat="1" ht="18" customHeight="1">
      <c r="A50" s="2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/>
      <c r="P50" s="27"/>
      <c r="Q50" s="6"/>
      <c r="R50" s="6"/>
      <c r="S50" s="6"/>
      <c r="T50" s="6"/>
      <c r="U50" s="6"/>
      <c r="V50" s="6"/>
      <c r="W50" s="9"/>
      <c r="X50" s="9"/>
      <c r="Y50" s="9"/>
      <c r="Z50" s="31"/>
      <c r="AA50" s="9"/>
      <c r="AB50" s="2"/>
      <c r="AC50" s="2"/>
      <c r="AD50" s="2"/>
      <c r="AE50" s="12"/>
    </row>
    <row r="51" spans="1:27" s="14" customFormat="1" ht="18" customHeight="1">
      <c r="A51" s="21" t="s">
        <v>58</v>
      </c>
      <c r="B51" s="13"/>
      <c r="C51" s="13"/>
      <c r="D51" s="13"/>
      <c r="E51" s="13" t="s">
        <v>11</v>
      </c>
      <c r="F51" s="13"/>
      <c r="G51" s="14" t="s">
        <v>76</v>
      </c>
      <c r="N51" s="24"/>
      <c r="O51" s="13"/>
      <c r="Z51" s="17"/>
      <c r="AA51" s="12"/>
    </row>
    <row r="52" spans="1:31" s="14" customFormat="1" ht="18" customHeight="1">
      <c r="A52" s="18"/>
      <c r="B52" s="33" t="str">
        <f>A53</f>
        <v>段上西FC</v>
      </c>
      <c r="C52" s="34"/>
      <c r="D52" s="35"/>
      <c r="E52" s="33" t="str">
        <f>A54</f>
        <v>西宮SCカスタム</v>
      </c>
      <c r="F52" s="34"/>
      <c r="G52" s="35"/>
      <c r="H52" s="33" t="str">
        <f>A55</f>
        <v>K.S.FC</v>
      </c>
      <c r="I52" s="34"/>
      <c r="J52" s="35"/>
      <c r="K52" s="33" t="str">
        <f>A56</f>
        <v>FC広田</v>
      </c>
      <c r="L52" s="34"/>
      <c r="M52" s="35"/>
      <c r="N52" s="33" t="str">
        <f>A57</f>
        <v>西宮SSホワイト</v>
      </c>
      <c r="O52" s="34"/>
      <c r="P52" s="35"/>
      <c r="Q52" s="33">
        <f>A58</f>
        <v>0</v>
      </c>
      <c r="R52" s="34"/>
      <c r="S52" s="35"/>
      <c r="T52" s="8" t="s">
        <v>5</v>
      </c>
      <c r="U52" s="8" t="s">
        <v>6</v>
      </c>
      <c r="V52" s="8" t="s">
        <v>7</v>
      </c>
      <c r="W52" s="7" t="s">
        <v>1</v>
      </c>
      <c r="X52" s="7" t="s">
        <v>3</v>
      </c>
      <c r="Y52" s="7" t="s">
        <v>4</v>
      </c>
      <c r="Z52" s="29" t="s">
        <v>2</v>
      </c>
      <c r="AA52" s="8" t="s">
        <v>8</v>
      </c>
      <c r="AB52" s="2"/>
      <c r="AC52" s="12"/>
      <c r="AD52" s="2"/>
      <c r="AE52" s="12"/>
    </row>
    <row r="53" spans="1:31" s="14" customFormat="1" ht="18" customHeight="1">
      <c r="A53" s="20" t="s">
        <v>39</v>
      </c>
      <c r="B53" s="36"/>
      <c r="C53" s="37"/>
      <c r="D53" s="38"/>
      <c r="E53" s="3"/>
      <c r="F53" s="3" t="str">
        <f>IF(E53&gt;G53,"○",IF(E53&lt;G53,"●"," "))</f>
        <v> </v>
      </c>
      <c r="G53" s="4"/>
      <c r="H53" s="3"/>
      <c r="I53" s="3" t="str">
        <f>IF(H53&gt;J53,"○",IF(H53&lt;J53,"●"," "))</f>
        <v> </v>
      </c>
      <c r="J53" s="4"/>
      <c r="K53" s="3"/>
      <c r="L53" s="3" t="str">
        <f>IF(K53&gt;M53,"○",IF(K53&lt;M53,"●"," "))</f>
        <v> </v>
      </c>
      <c r="M53" s="4"/>
      <c r="N53" s="3"/>
      <c r="O53" s="3" t="str">
        <f>IF(N53&gt;P53,"○",IF(N53&lt;P53,"●"," "))</f>
        <v> </v>
      </c>
      <c r="P53" s="4"/>
      <c r="Q53" s="3"/>
      <c r="R53" s="3" t="str">
        <f>IF(Q53&gt;S53,"○",IF(Q53&lt;S53,"●"," "))</f>
        <v> </v>
      </c>
      <c r="S53" s="4"/>
      <c r="T53" s="8">
        <f aca="true" t="shared" si="25" ref="T53:T58">COUNTIF(B53:S53,"○")</f>
        <v>0</v>
      </c>
      <c r="U53" s="8">
        <f aca="true" t="shared" si="26" ref="U53:U58">COUNTIF(B53:S53,"△")</f>
        <v>0</v>
      </c>
      <c r="V53" s="8">
        <f aca="true" t="shared" si="27" ref="V53:V58">COUNTIF(B53:S53,"●")</f>
        <v>0</v>
      </c>
      <c r="W53" s="7">
        <f aca="true" t="shared" si="28" ref="W53:W58">T53*3+U53</f>
        <v>0</v>
      </c>
      <c r="X53" s="7">
        <f>E53+H53+K53+N53+Q53</f>
        <v>0</v>
      </c>
      <c r="Y53" s="7">
        <f>G53+J53+M53+P53+S53</f>
        <v>0</v>
      </c>
      <c r="Z53" s="29">
        <f aca="true" t="shared" si="29" ref="Z53:Z58">X53-Y53</f>
        <v>0</v>
      </c>
      <c r="AA53" s="8"/>
      <c r="AB53" s="2"/>
      <c r="AC53" s="2"/>
      <c r="AD53" s="2"/>
      <c r="AE53" s="9"/>
    </row>
    <row r="54" spans="1:31" s="14" customFormat="1" ht="18" customHeight="1">
      <c r="A54" s="20" t="s">
        <v>38</v>
      </c>
      <c r="B54" s="3">
        <f>G53</f>
        <v>0</v>
      </c>
      <c r="C54" s="3" t="str">
        <f>IF(B54&gt;D54,"○",IF(B54&lt;D54,"●"," "))</f>
        <v> </v>
      </c>
      <c r="D54" s="4">
        <f>E53</f>
        <v>0</v>
      </c>
      <c r="E54" s="36"/>
      <c r="F54" s="37"/>
      <c r="G54" s="38"/>
      <c r="H54" s="7"/>
      <c r="I54" s="3" t="str">
        <f>IF(H54&gt;J54,"○",IF(H54&lt;J54,"●"," "))</f>
        <v> </v>
      </c>
      <c r="J54" s="4"/>
      <c r="K54" s="3"/>
      <c r="L54" s="3" t="str">
        <f>IF(K54&gt;M54,"○",IF(K54&lt;M54,"●"," "))</f>
        <v> </v>
      </c>
      <c r="M54" s="4"/>
      <c r="N54" s="3"/>
      <c r="O54" s="3" t="str">
        <f>IF(N54&gt;P54,"○",IF(N54&lt;P54,"●"," "))</f>
        <v> </v>
      </c>
      <c r="P54" s="4"/>
      <c r="Q54" s="3"/>
      <c r="R54" s="3" t="str">
        <f>IF(Q54&gt;S54,"○",IF(Q54&lt;S54,"●"," "))</f>
        <v> </v>
      </c>
      <c r="S54" s="4"/>
      <c r="T54" s="8">
        <f t="shared" si="25"/>
        <v>0</v>
      </c>
      <c r="U54" s="8">
        <f t="shared" si="26"/>
        <v>0</v>
      </c>
      <c r="V54" s="8">
        <f t="shared" si="27"/>
        <v>0</v>
      </c>
      <c r="W54" s="7">
        <f t="shared" si="28"/>
        <v>0</v>
      </c>
      <c r="X54" s="7">
        <f>B54+H54+K54+N54+Q54</f>
        <v>0</v>
      </c>
      <c r="Y54" s="7">
        <f>D54+J54+M54+P54+S54</f>
        <v>0</v>
      </c>
      <c r="Z54" s="29">
        <f t="shared" si="29"/>
        <v>0</v>
      </c>
      <c r="AA54" s="8"/>
      <c r="AB54" s="2"/>
      <c r="AC54" s="2"/>
      <c r="AD54" s="2"/>
      <c r="AE54" s="9"/>
    </row>
    <row r="55" spans="1:31" s="14" customFormat="1" ht="18" customHeight="1">
      <c r="A55" s="20" t="s">
        <v>69</v>
      </c>
      <c r="B55" s="11">
        <f>J53</f>
        <v>0</v>
      </c>
      <c r="C55" s="3" t="str">
        <f>IF(B55&gt;D55,"○",IF(B55&lt;D55,"●"," "))</f>
        <v> </v>
      </c>
      <c r="D55" s="19">
        <f>H53</f>
        <v>0</v>
      </c>
      <c r="E55" s="11">
        <f>J54</f>
        <v>0</v>
      </c>
      <c r="F55" s="3" t="str">
        <f>IF(E55&gt;G55,"○",IF(E55&lt;G55,"●"," "))</f>
        <v> </v>
      </c>
      <c r="G55" s="10">
        <f>H54</f>
        <v>0</v>
      </c>
      <c r="H55" s="36"/>
      <c r="I55" s="37"/>
      <c r="J55" s="38"/>
      <c r="K55" s="11"/>
      <c r="L55" s="3" t="str">
        <f>IF(K55&gt;M55,"○",IF(K55&lt;M55,"●"," "))</f>
        <v> </v>
      </c>
      <c r="M55" s="10"/>
      <c r="N55" s="11"/>
      <c r="O55" s="3" t="str">
        <f>IF(N55&gt;P55,"○",IF(N55&lt;P55,"●"," "))</f>
        <v> </v>
      </c>
      <c r="P55" s="10"/>
      <c r="Q55" s="11"/>
      <c r="R55" s="3" t="str">
        <f>IF(Q55&gt;S55,"○",IF(Q55&lt;S55,"●"," "))</f>
        <v> </v>
      </c>
      <c r="S55" s="10"/>
      <c r="T55" s="8">
        <f t="shared" si="25"/>
        <v>0</v>
      </c>
      <c r="U55" s="8">
        <f t="shared" si="26"/>
        <v>0</v>
      </c>
      <c r="V55" s="8">
        <f t="shared" si="27"/>
        <v>0</v>
      </c>
      <c r="W55" s="7">
        <f t="shared" si="28"/>
        <v>0</v>
      </c>
      <c r="X55" s="7">
        <f>E55+B55+K55+N55+Q55</f>
        <v>0</v>
      </c>
      <c r="Y55" s="7">
        <f>G55+D55+M55+P55+S55</f>
        <v>0</v>
      </c>
      <c r="Z55" s="29">
        <f t="shared" si="29"/>
        <v>0</v>
      </c>
      <c r="AA55" s="8"/>
      <c r="AB55" s="2"/>
      <c r="AC55" s="2"/>
      <c r="AD55" s="2"/>
      <c r="AE55" s="9"/>
    </row>
    <row r="56" spans="1:31" s="14" customFormat="1" ht="18" customHeight="1">
      <c r="A56" s="5" t="s">
        <v>76</v>
      </c>
      <c r="B56" s="7">
        <f>M53</f>
        <v>0</v>
      </c>
      <c r="C56" s="3" t="str">
        <f>IF(B56&gt;D56,"○",IF(B56&lt;D56,"●"," "))</f>
        <v> </v>
      </c>
      <c r="D56" s="4">
        <f>K53</f>
        <v>0</v>
      </c>
      <c r="E56" s="7">
        <f>M54</f>
        <v>0</v>
      </c>
      <c r="F56" s="3" t="str">
        <f>IF(E56&gt;G56,"○",IF(E56&lt;G56,"●"," "))</f>
        <v> </v>
      </c>
      <c r="G56" s="4">
        <f>K54</f>
        <v>0</v>
      </c>
      <c r="H56" s="3">
        <f>M55</f>
        <v>0</v>
      </c>
      <c r="I56" s="3" t="str">
        <f>IF(H56&gt;J56,"○",IF(H56&lt;J56,"●"," "))</f>
        <v> </v>
      </c>
      <c r="J56" s="4">
        <f>K55</f>
        <v>0</v>
      </c>
      <c r="K56" s="36"/>
      <c r="L56" s="37"/>
      <c r="M56" s="38"/>
      <c r="N56" s="3"/>
      <c r="O56" s="3" t="str">
        <f>IF(N56&gt;P56,"○",IF(N56&lt;P56,"●"," "))</f>
        <v> </v>
      </c>
      <c r="P56" s="4"/>
      <c r="Q56" s="3"/>
      <c r="R56" s="3" t="str">
        <f>IF(Q56&gt;S56,"○",IF(Q56&lt;S56,"●"," "))</f>
        <v> </v>
      </c>
      <c r="S56" s="4"/>
      <c r="T56" s="8">
        <f t="shared" si="25"/>
        <v>0</v>
      </c>
      <c r="U56" s="8">
        <f t="shared" si="26"/>
        <v>0</v>
      </c>
      <c r="V56" s="8">
        <f t="shared" si="27"/>
        <v>0</v>
      </c>
      <c r="W56" s="7">
        <f t="shared" si="28"/>
        <v>0</v>
      </c>
      <c r="X56" s="7">
        <f>E56+H56+B56+N56+Q56</f>
        <v>0</v>
      </c>
      <c r="Y56" s="7">
        <f>G56+J56+D56+P56+S56</f>
        <v>0</v>
      </c>
      <c r="Z56" s="29">
        <f t="shared" si="29"/>
        <v>0</v>
      </c>
      <c r="AA56" s="8"/>
      <c r="AB56" s="2"/>
      <c r="AC56" s="2"/>
      <c r="AD56" s="2"/>
      <c r="AE56" s="9"/>
    </row>
    <row r="57" spans="1:31" s="14" customFormat="1" ht="18" customHeight="1">
      <c r="A57" s="5" t="s">
        <v>78</v>
      </c>
      <c r="B57" s="7">
        <f>P53</f>
        <v>0</v>
      </c>
      <c r="C57" s="3" t="str">
        <f>IF(B57&gt;D57,"○",IF(B57&lt;D57,"●"," "))</f>
        <v> </v>
      </c>
      <c r="D57" s="4">
        <f>N53</f>
        <v>0</v>
      </c>
      <c r="E57" s="7">
        <f>P54</f>
        <v>0</v>
      </c>
      <c r="F57" s="3" t="str">
        <f>IF(E57&gt;G57,"○",IF(E57&lt;G57,"●"," "))</f>
        <v> </v>
      </c>
      <c r="G57" s="4">
        <f>N54</f>
        <v>0</v>
      </c>
      <c r="H57" s="3">
        <f>P55</f>
        <v>0</v>
      </c>
      <c r="I57" s="3" t="str">
        <f>IF(H57&gt;J57,"○",IF(H57&lt;J57,"●"," "))</f>
        <v> </v>
      </c>
      <c r="J57" s="4">
        <f>N55</f>
        <v>0</v>
      </c>
      <c r="K57" s="3">
        <f>P56</f>
        <v>0</v>
      </c>
      <c r="L57" s="3" t="str">
        <f>IF(K57&gt;M57,"○",IF(K57&lt;M57,"●"," "))</f>
        <v> </v>
      </c>
      <c r="M57" s="4">
        <f>N56</f>
        <v>0</v>
      </c>
      <c r="N57" s="36"/>
      <c r="O57" s="37"/>
      <c r="P57" s="38"/>
      <c r="Q57" s="3"/>
      <c r="R57" s="3" t="str">
        <f>IF(Q57&gt;S57,"○",IF(Q57&lt;S57,"●"," "))</f>
        <v> </v>
      </c>
      <c r="S57" s="4"/>
      <c r="T57" s="8">
        <f t="shared" si="25"/>
        <v>0</v>
      </c>
      <c r="U57" s="8">
        <f t="shared" si="26"/>
        <v>0</v>
      </c>
      <c r="V57" s="8">
        <f t="shared" si="27"/>
        <v>0</v>
      </c>
      <c r="W57" s="7">
        <f t="shared" si="28"/>
        <v>0</v>
      </c>
      <c r="X57" s="7">
        <f>E57+H57+K57+B57+Q57</f>
        <v>0</v>
      </c>
      <c r="Y57" s="7">
        <f>G57+J57+M57+D57+S57</f>
        <v>0</v>
      </c>
      <c r="Z57" s="29">
        <f t="shared" si="29"/>
        <v>0</v>
      </c>
      <c r="AA57" s="8"/>
      <c r="AB57" s="2"/>
      <c r="AC57" s="2"/>
      <c r="AD57" s="2"/>
      <c r="AE57" s="12"/>
    </row>
    <row r="58" spans="1:31" s="14" customFormat="1" ht="18" customHeight="1">
      <c r="A58" s="5"/>
      <c r="B58" s="7">
        <f>S53</f>
        <v>0</v>
      </c>
      <c r="C58" s="3" t="str">
        <f>IF(B58&gt;D58,"○",IF(B58&lt;D58,"●"," "))</f>
        <v> </v>
      </c>
      <c r="D58" s="4">
        <f>Q53</f>
        <v>0</v>
      </c>
      <c r="E58" s="7">
        <f>S54</f>
        <v>0</v>
      </c>
      <c r="F58" s="3" t="str">
        <f>IF(E58&gt;G58,"○",IF(E58&lt;G58,"●"," "))</f>
        <v> </v>
      </c>
      <c r="G58" s="4">
        <f>Q54</f>
        <v>0</v>
      </c>
      <c r="H58" s="3">
        <f>S55</f>
        <v>0</v>
      </c>
      <c r="I58" s="3" t="str">
        <f>IF(H58&gt;J58,"○",IF(H58&lt;J58,"●"," "))</f>
        <v> </v>
      </c>
      <c r="J58" s="4">
        <f>Q55</f>
        <v>0</v>
      </c>
      <c r="K58" s="3">
        <f>S56</f>
        <v>0</v>
      </c>
      <c r="L58" s="3" t="str">
        <f>IF(K58&gt;M58,"○",IF(K58&lt;M58,"●"," "))</f>
        <v> </v>
      </c>
      <c r="M58" s="4">
        <f>Q56</f>
        <v>0</v>
      </c>
      <c r="N58" s="7">
        <f>S57</f>
        <v>0</v>
      </c>
      <c r="O58" s="26" t="str">
        <f>IF(N58&gt;P58,"○",IF(N58&lt;P58,"●"," "))</f>
        <v> </v>
      </c>
      <c r="P58" s="25">
        <f>Q57</f>
        <v>0</v>
      </c>
      <c r="Q58" s="36"/>
      <c r="R58" s="39"/>
      <c r="S58" s="40"/>
      <c r="T58" s="8">
        <f t="shared" si="25"/>
        <v>0</v>
      </c>
      <c r="U58" s="8">
        <f t="shared" si="26"/>
        <v>0</v>
      </c>
      <c r="V58" s="8">
        <f t="shared" si="27"/>
        <v>0</v>
      </c>
      <c r="W58" s="7">
        <f t="shared" si="28"/>
        <v>0</v>
      </c>
      <c r="X58" s="7">
        <f>E58+H58+K58+B58+N58</f>
        <v>0</v>
      </c>
      <c r="Y58" s="7">
        <f>G58+J58+M58+D58+P58</f>
        <v>0</v>
      </c>
      <c r="Z58" s="29">
        <f t="shared" si="29"/>
        <v>0</v>
      </c>
      <c r="AA58" s="8"/>
      <c r="AB58" s="2"/>
      <c r="AC58" s="2"/>
      <c r="AD58" s="2"/>
      <c r="AE58" s="12"/>
    </row>
    <row r="59" ht="18" customHeight="1"/>
  </sheetData>
  <sheetProtection/>
  <mergeCells count="74">
    <mergeCell ref="Q43:S43"/>
    <mergeCell ref="Q49:S49"/>
    <mergeCell ref="Q52:S52"/>
    <mergeCell ref="Q58:S58"/>
    <mergeCell ref="Q16:S16"/>
    <mergeCell ref="Q22:S22"/>
    <mergeCell ref="Q25:S25"/>
    <mergeCell ref="Q31:S31"/>
    <mergeCell ref="Q34:S34"/>
    <mergeCell ref="Q40:S40"/>
    <mergeCell ref="H46:J46"/>
    <mergeCell ref="K47:M47"/>
    <mergeCell ref="N57:P57"/>
    <mergeCell ref="B52:D52"/>
    <mergeCell ref="B53:D53"/>
    <mergeCell ref="E54:G54"/>
    <mergeCell ref="N48:P48"/>
    <mergeCell ref="E52:G52"/>
    <mergeCell ref="H52:J52"/>
    <mergeCell ref="K52:M52"/>
    <mergeCell ref="K43:M43"/>
    <mergeCell ref="K38:M38"/>
    <mergeCell ref="N39:P39"/>
    <mergeCell ref="K29:M29"/>
    <mergeCell ref="N25:P25"/>
    <mergeCell ref="K25:M25"/>
    <mergeCell ref="N43:P43"/>
    <mergeCell ref="B34:D34"/>
    <mergeCell ref="E34:G34"/>
    <mergeCell ref="H34:J34"/>
    <mergeCell ref="N30:P30"/>
    <mergeCell ref="B16:D16"/>
    <mergeCell ref="E16:G16"/>
    <mergeCell ref="H16:J16"/>
    <mergeCell ref="N21:P21"/>
    <mergeCell ref="N34:P34"/>
    <mergeCell ref="K34:M34"/>
    <mergeCell ref="E36:G36"/>
    <mergeCell ref="H28:J28"/>
    <mergeCell ref="H19:J19"/>
    <mergeCell ref="N12:P12"/>
    <mergeCell ref="B7:D7"/>
    <mergeCell ref="E7:G7"/>
    <mergeCell ref="H7:J7"/>
    <mergeCell ref="K7:M7"/>
    <mergeCell ref="N7:P7"/>
    <mergeCell ref="H25:J25"/>
    <mergeCell ref="E45:G45"/>
    <mergeCell ref="E27:G27"/>
    <mergeCell ref="K11:M11"/>
    <mergeCell ref="B17:D17"/>
    <mergeCell ref="K16:M16"/>
    <mergeCell ref="B44:D44"/>
    <mergeCell ref="B43:D43"/>
    <mergeCell ref="H37:J37"/>
    <mergeCell ref="E43:G43"/>
    <mergeCell ref="H43:J43"/>
    <mergeCell ref="E9:G9"/>
    <mergeCell ref="E18:G18"/>
    <mergeCell ref="B26:D26"/>
    <mergeCell ref="E25:G25"/>
    <mergeCell ref="H10:J10"/>
    <mergeCell ref="N16:P16"/>
    <mergeCell ref="B25:D25"/>
    <mergeCell ref="K56:M56"/>
    <mergeCell ref="A1:AA1"/>
    <mergeCell ref="Q7:S7"/>
    <mergeCell ref="Q13:S13"/>
    <mergeCell ref="B35:D35"/>
    <mergeCell ref="N52:P52"/>
    <mergeCell ref="H55:J55"/>
    <mergeCell ref="Y14:Z14"/>
    <mergeCell ref="K20:M20"/>
    <mergeCell ref="B8:D8"/>
  </mergeCells>
  <printOptions/>
  <pageMargins left="0.41" right="0.4" top="0.48" bottom="0.34" header="0.512" footer="0.27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細尾　善子</dc:creator>
  <cp:keywords/>
  <dc:description/>
  <cp:lastModifiedBy>ohtsuki</cp:lastModifiedBy>
  <cp:lastPrinted>2015-04-30T02:10:53Z</cp:lastPrinted>
  <dcterms:created xsi:type="dcterms:W3CDTF">2006-01-09T06:15:52Z</dcterms:created>
  <dcterms:modified xsi:type="dcterms:W3CDTF">2015-05-27T09:56:40Z</dcterms:modified>
  <cp:category/>
  <cp:version/>
  <cp:contentType/>
  <cp:contentStatus/>
</cp:coreProperties>
</file>